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0820E729-FF6D-43D8-AF15-D8B05CA1BB27}" xr6:coauthVersionLast="47" xr6:coauthVersionMax="47" xr10:uidLastSave="{00000000-0000-0000-0000-000000000000}"/>
  <bookViews>
    <workbookView xWindow="3020" yWindow="340" windowWidth="16920" windowHeight="10200" tabRatio="885"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sheetId="8" r:id="rId12"/>
    <sheet name="311 Validations" sheetId="35"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_old" sheetId="69" r:id="rId49"/>
    <sheet name="600_changes" sheetId="61" r:id="rId50"/>
    <sheet name="RS_ValueSource" sheetId="3" state="hidden" r:id="rId51"/>
    <sheet name="ChartData" sheetId="21" state="hidden" r:id="rId52"/>
    <sheet name="600_new" sheetId="72" r:id="rId53"/>
    <sheet name="600 Validations" sheetId="70" r:id="rId54"/>
    <sheet name="INACTIVE" sheetId="62" state="hidden" r:id="rId55"/>
  </sheets>
  <definedNames>
    <definedName name="_xlnm._FilterDatabase" localSheetId="6" hidden="1">'012 Validations'!$C$3:$I$8</definedName>
    <definedName name="_xlnm._FilterDatabase" localSheetId="8" hidden="1">'309 Validations'!$B$3:$J$54</definedName>
    <definedName name="_xlnm._FilterDatabase" localSheetId="10" hidden="1">'310 Validations'!$B$3:$J$89</definedName>
    <definedName name="_xlnm._FilterDatabase" localSheetId="12" hidden="1">'311 Validations'!$A$3:$J$53</definedName>
    <definedName name="_xlnm._FilterDatabase" localSheetId="14" hidden="1">'312 Validations'!$B$3:$J$45</definedName>
    <definedName name="_xlnm._FilterDatabase" localSheetId="16" hidden="1">'313 Validations'!$B$3:$J$69</definedName>
    <definedName name="_xlnm._FilterDatabase" localSheetId="18" hidden="1">'314 Validations'!$B$3:$J$61</definedName>
    <definedName name="_xlnm._FilterDatabase" localSheetId="20" hidden="1">'500 Validations'!$C$3:$J$23</definedName>
    <definedName name="_xlnm._FilterDatabase" localSheetId="23" hidden="1">'502 Validations'!$C$3:$J$20</definedName>
    <definedName name="_xlnm._FilterDatabase" localSheetId="26" hidden="1">'510 Validations'!$C$3:$J$23</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Validations'!$C$3:$J$6</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Validations'!$A$3:$J$38</definedName>
    <definedName name="_xlnm._FilterDatabase" localSheetId="53" hidden="1">'600 Validations'!$C$3:$J$4</definedName>
    <definedName name="_xlnm._FilterDatabase" localSheetId="54"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1">'311'!$A$1:$N$68</definedName>
    <definedName name="_xlnm.Print_Area" localSheetId="12">'311 Validations'!$C$2:$I$53</definedName>
    <definedName name="_xlnm.Print_Area" localSheetId="13">'312'!$A$1:$V$62</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Validations'!$C$2:$I$59</definedName>
    <definedName name="_xlnm.Print_Area" localSheetId="19">'500'!$A$1:$O$76</definedName>
    <definedName name="_xlnm.Print_Area" localSheetId="20">'500 Validations'!$C$2:$J$23</definedName>
    <definedName name="_xlnm.Print_Area" localSheetId="21">'501'!$A$1:$P$128</definedName>
    <definedName name="_xlnm.Print_Area" localSheetId="22">'502'!$A$1:$M$74</definedName>
    <definedName name="_xlnm.Print_Area" localSheetId="23">'502 Validations'!$A$1:$J$20</definedName>
    <definedName name="_xlnm.Print_Area" localSheetId="24">'503'!$A$1:$N$132</definedName>
    <definedName name="_xlnm.Print_Area" localSheetId="25">'510'!$A$1:$M$74</definedName>
    <definedName name="_xlnm.Print_Area" localSheetId="26">'510 Validations'!$A$1:$J$23</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Validations'!$A$1:$J$6</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53">'600 Validations'!$A$1:$J$4</definedName>
    <definedName name="_xlnm.Print_Area" localSheetId="49">'600_changes'!$A$1:$M$165</definedName>
    <definedName name="_xlnm.Print_Area" localSheetId="52">'600_new'!$A$1:$J$86</definedName>
    <definedName name="_xlnm.Print_Area" localSheetId="48">'600_old'!$A$1:$J$151</definedName>
    <definedName name="_xlnm.Print_Area" localSheetId="54">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2">'311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9">'600_changes'!$19:$21</definedName>
    <definedName name="_xlnm.Print_Titles" localSheetId="52">'600_new'!$14:$15</definedName>
    <definedName name="_xlnm.Print_Titles" localSheetId="48">'600_old'!$19:$21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9" l="1"/>
  <c r="E68" i="8"/>
  <c r="G84" i="72"/>
  <c r="G83" i="72"/>
  <c r="G82" i="72"/>
  <c r="G81" i="72"/>
  <c r="G78" i="72"/>
  <c r="G77" i="72"/>
  <c r="G76" i="72"/>
  <c r="G75" i="72"/>
  <c r="G74" i="72"/>
  <c r="G73" i="72"/>
  <c r="G72" i="72"/>
  <c r="G71" i="72"/>
  <c r="G70" i="72"/>
  <c r="G67" i="72"/>
  <c r="G66" i="72"/>
  <c r="G65" i="72"/>
  <c r="G64" i="72"/>
  <c r="G63" i="72"/>
  <c r="G60" i="72"/>
  <c r="G59" i="72"/>
  <c r="G58" i="72"/>
  <c r="G57" i="72"/>
  <c r="G56" i="72"/>
  <c r="G55" i="72"/>
  <c r="G54" i="72"/>
  <c r="G53" i="72"/>
  <c r="G52" i="72"/>
  <c r="G49" i="72"/>
  <c r="G48" i="72"/>
  <c r="G47" i="72"/>
  <c r="G46" i="72"/>
  <c r="G45" i="72"/>
  <c r="G44" i="72"/>
  <c r="G43" i="72"/>
  <c r="G42" i="72"/>
  <c r="G41" i="72"/>
  <c r="G38" i="72"/>
  <c r="G37" i="72"/>
  <c r="G34" i="72"/>
  <c r="G33" i="72"/>
  <c r="G32" i="72"/>
  <c r="G29" i="72"/>
  <c r="G28" i="72"/>
  <c r="G27" i="72"/>
  <c r="G26" i="72"/>
  <c r="G25" i="72"/>
  <c r="G24" i="72"/>
  <c r="G23" i="72"/>
  <c r="G22" i="72"/>
  <c r="G21" i="72"/>
  <c r="F38" i="72"/>
  <c r="F37" i="72"/>
  <c r="F84" i="72"/>
  <c r="F83" i="72"/>
  <c r="F82" i="72"/>
  <c r="F81" i="72"/>
  <c r="F78" i="72"/>
  <c r="F77" i="72"/>
  <c r="F76" i="72"/>
  <c r="F75" i="72"/>
  <c r="F74" i="72"/>
  <c r="F73" i="72"/>
  <c r="F72" i="72"/>
  <c r="F71" i="72"/>
  <c r="F70" i="72"/>
  <c r="F67" i="72"/>
  <c r="F66" i="72"/>
  <c r="F65" i="72"/>
  <c r="F64" i="72"/>
  <c r="F63" i="72"/>
  <c r="F60" i="72"/>
  <c r="F59" i="72"/>
  <c r="F58" i="72"/>
  <c r="F57" i="72"/>
  <c r="F56" i="72"/>
  <c r="F55" i="72"/>
  <c r="F54" i="72"/>
  <c r="F53" i="72"/>
  <c r="F52" i="72"/>
  <c r="F49" i="72"/>
  <c r="F48" i="72"/>
  <c r="F47" i="72"/>
  <c r="F46" i="72"/>
  <c r="F45" i="72"/>
  <c r="F44" i="72"/>
  <c r="F43" i="72"/>
  <c r="F42" i="72"/>
  <c r="F41" i="72"/>
  <c r="F34" i="72"/>
  <c r="F33" i="72"/>
  <c r="F32" i="72"/>
  <c r="F29" i="72"/>
  <c r="F28" i="72"/>
  <c r="F27" i="72"/>
  <c r="F26" i="72"/>
  <c r="F25" i="72"/>
  <c r="F24" i="72"/>
  <c r="F23" i="72"/>
  <c r="F22" i="72"/>
  <c r="F21" i="72"/>
  <c r="H133" i="61" l="1"/>
  <c r="H132" i="61"/>
  <c r="H126" i="61"/>
  <c r="H125" i="61"/>
  <c r="H124" i="61"/>
  <c r="H123" i="61"/>
  <c r="H114" i="61"/>
  <c r="H113" i="61"/>
  <c r="H104" i="61"/>
  <c r="H103" i="61"/>
  <c r="H102" i="61"/>
  <c r="H101" i="61"/>
  <c r="H86" i="61"/>
  <c r="H85" i="61"/>
  <c r="H84" i="61"/>
  <c r="H83" i="61"/>
  <c r="H64" i="61"/>
  <c r="H63" i="61"/>
  <c r="H60" i="61"/>
  <c r="H45" i="61"/>
  <c r="H44" i="61"/>
  <c r="H43" i="61"/>
  <c r="I133" i="61"/>
  <c r="I126" i="61"/>
  <c r="I125" i="61"/>
  <c r="I119" i="61"/>
  <c r="H119" i="61"/>
  <c r="I114" i="61"/>
  <c r="I104" i="61"/>
  <c r="I103" i="61"/>
  <c r="I92" i="61"/>
  <c r="H92" i="61"/>
  <c r="I86" i="61"/>
  <c r="I59" i="61"/>
  <c r="H59" i="61"/>
  <c r="I42" i="61"/>
  <c r="H42" i="61"/>
  <c r="I80" i="72"/>
  <c r="H80" i="72"/>
  <c r="G80" i="72"/>
  <c r="F80" i="72"/>
  <c r="E80" i="72"/>
  <c r="D80" i="72"/>
  <c r="I69" i="72"/>
  <c r="H69" i="72"/>
  <c r="G69" i="72"/>
  <c r="F69" i="72"/>
  <c r="E69" i="72"/>
  <c r="D69" i="72"/>
  <c r="I62" i="72"/>
  <c r="H62" i="72"/>
  <c r="G62" i="72"/>
  <c r="F62" i="72"/>
  <c r="E62" i="72"/>
  <c r="D62" i="72"/>
  <c r="I51" i="72"/>
  <c r="H51" i="72"/>
  <c r="G51" i="72"/>
  <c r="F51" i="72"/>
  <c r="E51" i="72"/>
  <c r="D51" i="72"/>
  <c r="I40" i="72"/>
  <c r="H40" i="72"/>
  <c r="G40" i="72"/>
  <c r="F40" i="72"/>
  <c r="E40" i="72"/>
  <c r="D40" i="72"/>
  <c r="I36" i="72"/>
  <c r="H36" i="72"/>
  <c r="G36" i="72"/>
  <c r="F36" i="72"/>
  <c r="E36" i="72"/>
  <c r="D36" i="72"/>
  <c r="I31" i="72"/>
  <c r="H31" i="72"/>
  <c r="G31" i="72"/>
  <c r="F31" i="72"/>
  <c r="E31" i="72"/>
  <c r="D31" i="72"/>
  <c r="E17" i="72"/>
  <c r="D17" i="72"/>
  <c r="J4" i="72"/>
  <c r="I132" i="61"/>
  <c r="I130" i="61"/>
  <c r="H130" i="61"/>
  <c r="I129" i="61"/>
  <c r="H129" i="61"/>
  <c r="I124" i="61"/>
  <c r="I123" i="61"/>
  <c r="I121" i="61"/>
  <c r="H121" i="61"/>
  <c r="I120" i="61"/>
  <c r="H120" i="61"/>
  <c r="I118" i="61"/>
  <c r="H118" i="61"/>
  <c r="I117" i="61"/>
  <c r="H117" i="61"/>
  <c r="I113" i="61"/>
  <c r="I111" i="61"/>
  <c r="H111" i="61"/>
  <c r="I110" i="61"/>
  <c r="H110" i="61"/>
  <c r="I109" i="61"/>
  <c r="H109" i="61"/>
  <c r="I102" i="61"/>
  <c r="I101" i="61"/>
  <c r="I94" i="61"/>
  <c r="H94" i="61"/>
  <c r="I93" i="61"/>
  <c r="H93" i="61"/>
  <c r="I91" i="61"/>
  <c r="H91" i="61"/>
  <c r="I90" i="61"/>
  <c r="H90" i="61"/>
  <c r="I85" i="61"/>
  <c r="I84" i="61"/>
  <c r="I83" i="61"/>
  <c r="I82" i="61"/>
  <c r="H82" i="61"/>
  <c r="I81" i="61"/>
  <c r="H81" i="61"/>
  <c r="I80" i="61"/>
  <c r="H80" i="61"/>
  <c r="I79" i="61"/>
  <c r="H79" i="61"/>
  <c r="I78" i="61"/>
  <c r="H78" i="61"/>
  <c r="I64" i="61"/>
  <c r="I63" i="61"/>
  <c r="I60" i="61"/>
  <c r="I58" i="61"/>
  <c r="H58" i="61"/>
  <c r="I45" i="61"/>
  <c r="I44" i="61"/>
  <c r="I43" i="61"/>
  <c r="I46" i="61"/>
  <c r="H46" i="61"/>
  <c r="I41" i="61"/>
  <c r="H41" i="61"/>
  <c r="I40" i="61"/>
  <c r="H40" i="61"/>
  <c r="I39" i="61"/>
  <c r="H39" i="61"/>
  <c r="I38" i="61"/>
  <c r="H38" i="61"/>
  <c r="D77" i="31"/>
  <c r="D76" i="31"/>
  <c r="D46" i="31"/>
  <c r="D40" i="31"/>
  <c r="D21" i="31"/>
  <c r="D9" i="31"/>
  <c r="D80" i="31"/>
  <c r="D12" i="69" l="1"/>
  <c r="E12" i="69"/>
  <c r="D23" i="69"/>
  <c r="E23" i="69"/>
  <c r="E46" i="69"/>
  <c r="E56" i="69" s="1"/>
  <c r="E50" i="69"/>
  <c r="E51" i="69" s="1"/>
  <c r="E57" i="69"/>
  <c r="E62" i="69"/>
  <c r="E63" i="69" s="1"/>
  <c r="E65" i="69"/>
  <c r="E70" i="69"/>
  <c r="E72" i="69"/>
  <c r="E89" i="69"/>
  <c r="E95" i="69"/>
  <c r="E96" i="69"/>
  <c r="E103" i="69"/>
  <c r="E109" i="69"/>
  <c r="E110" i="69"/>
  <c r="E122" i="69"/>
  <c r="E123" i="69"/>
  <c r="E130" i="69"/>
  <c r="E141" i="69" s="1"/>
  <c r="E131" i="69"/>
  <c r="E138" i="69"/>
  <c r="E140" i="69"/>
  <c r="E146" i="69"/>
  <c r="E148" i="69"/>
  <c r="E47" i="69" l="1"/>
  <c r="E124" i="69"/>
  <c r="E125" i="69"/>
  <c r="L23" i="10"/>
  <c r="N20" i="5" l="1"/>
  <c r="D7" i="31"/>
  <c r="E67" i="3"/>
  <c r="E66" i="3"/>
  <c r="E65" i="3"/>
  <c r="E64" i="3"/>
  <c r="E63" i="3"/>
  <c r="E62" i="3"/>
  <c r="F10" i="4" l="1"/>
  <c r="E9" i="4"/>
  <c r="C12" i="39"/>
  <c r="B2" i="39"/>
  <c r="D10" i="31"/>
  <c r="D45" i="31" l="1"/>
  <c r="D44" i="31"/>
  <c r="D32" i="31"/>
  <c r="D31" i="31" l="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G162" i="61" l="1"/>
  <c r="G160" i="61"/>
  <c r="G154" i="61"/>
  <c r="G152" i="61"/>
  <c r="G145" i="61"/>
  <c r="G144" i="61"/>
  <c r="G155" i="61" s="1"/>
  <c r="G138" i="61"/>
  <c r="G137" i="61"/>
  <c r="G75" i="61"/>
  <c r="G73" i="61"/>
  <c r="G71" i="61"/>
  <c r="G69" i="61"/>
  <c r="G51" i="61"/>
  <c r="G48" i="61"/>
  <c r="G23" i="61"/>
  <c r="F23" i="61"/>
  <c r="G13" i="61"/>
  <c r="F13" i="61"/>
  <c r="M3" i="61"/>
  <c r="G52" i="61" l="1"/>
  <c r="G139"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<sst xmlns="http://schemas.openxmlformats.org/spreadsheetml/2006/main" count="10361" uniqueCount="4403">
  <si>
    <t>Lloyd's Capital Return Specification 2026</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</si>
  <si>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</si>
  <si>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</si>
  <si>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</si>
  <si>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</si>
  <si>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</si>
  <si>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</si>
  <si>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</si>
  <si>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</si>
  <si>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</si>
  <si>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</si>
  <si>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</si>
  <si>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</si>
  <si>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</si>
  <si>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</si>
  <si>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</si>
  <si>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</si>
  <si>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</si>
  <si>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</si>
  <si>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</si>
  <si>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</si>
  <si>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</si>
  <si>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</si>
  <si>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</si>
  <si>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</si>
  <si>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</si>
  <si>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</si>
  <si>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</si>
  <si>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</si>
  <si>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</si>
  <si>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</si>
  <si>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</si>
  <si>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</si>
  <si>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</si>
  <si>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</si>
  <si>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</si>
  <si>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</si>
  <si>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</si>
  <si>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</si>
  <si>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</si>
  <si>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</si>
  <si>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</si>
  <si>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</si>
  <si>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</si>
  <si>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</si>
  <si>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</si>
  <si>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</si>
  <si>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</si>
  <si>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</si>
  <si>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</si>
  <si>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</si>
  <si>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</si>
  <si>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</si>
  <si>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</si>
  <si>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</si>
  <si>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</si>
  <si>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</si>
  <si>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</si>
  <si>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</si>
  <si>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</si>
  <si>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</si>
  <si>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</si>
  <si>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</si>
  <si>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</si>
  <si>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</si>
  <si>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</si>
  <si>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</si>
  <si>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</si>
  <si>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</si>
  <si>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</si>
  <si>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</si>
  <si>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</si>
  <si>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</si>
  <si>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</si>
  <si>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</si>
  <si>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</si>
  <si>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</si>
  <si>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</si>
  <si>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</si>
  <si>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</si>
  <si>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</si>
  <si>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</si>
  <si>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Project changes to the LCR specification</t>
  </si>
  <si>
    <t>BAU changes to the LCR specification</t>
  </si>
  <si>
    <t>LCR NOTES</t>
  </si>
  <si>
    <t>FORMS 309-314</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</si>
  <si>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</si>
  <si>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</si>
  <si>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</si>
  <si>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</si>
  <si>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</si>
  <si>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</si>
  <si>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</si>
  <si>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</si>
  <si>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</si>
  <si>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</si>
  <si>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</si>
  <si>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</si>
  <si>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</si>
  <si>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</si>
  <si>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</si>
  <si>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</si>
  <si>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</si>
  <si>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</si>
  <si>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</si>
  <si>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</si>
  <si>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</si>
  <si>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</si>
  <si>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</si>
  <si>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</si>
  <si>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</si>
  <si>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</si>
  <si>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</si>
  <si>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</si>
  <si>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</si>
  <si>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</si>
  <si>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</si>
  <si>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</si>
  <si>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</si>
  <si>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</si>
  <si>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</si>
  <si>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</si>
  <si>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</si>
  <si>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</si>
  <si>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</si>
  <si>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</si>
  <si>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</si>
  <si>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</si>
  <si>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</si>
  <si>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</si>
  <si>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</si>
  <si>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</si>
  <si>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</si>
  <si>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</si>
  <si>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</si>
  <si>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</si>
  <si>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</si>
  <si>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</si>
  <si>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</si>
  <si>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</si>
  <si>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</si>
  <si>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</si>
  <si>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</si>
  <si>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</si>
  <si>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</si>
  <si>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</si>
  <si>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</si>
  <si>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</si>
  <si>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</si>
  <si>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</si>
  <si>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</si>
  <si>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</si>
  <si>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</si>
  <si>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</si>
  <si>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</si>
  <si>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</si>
  <si>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</si>
  <si>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</si>
  <si>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</si>
  <si>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</si>
  <si>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</si>
  <si>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</si>
  <si>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</si>
  <si>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</si>
  <si>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</si>
  <si>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</si>
  <si>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</si>
  <si>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</si>
  <si>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</si>
  <si>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</si>
  <si>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</si>
  <si>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</si>
  <si>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</si>
  <si>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</si>
  <si>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</si>
  <si>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</si>
  <si>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</si>
  <si>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</si>
  <si>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</si>
  <si>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</si>
  <si>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</si>
  <si>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</si>
  <si>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</si>
  <si>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</si>
  <si>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</si>
  <si>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</si>
  <si>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</si>
  <si>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</si>
  <si>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</si>
  <si>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</si>
  <si>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</si>
  <si>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</si>
  <si>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</si>
  <si>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</si>
  <si>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</si>
  <si>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</si>
  <si>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</si>
  <si>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</si>
  <si>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</si>
  <si>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</si>
  <si>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</si>
  <si>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</si>
  <si>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</si>
  <si>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</si>
  <si>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</si>
  <si>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</si>
  <si>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</si>
  <si>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</si>
  <si>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</si>
  <si>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</si>
  <si>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</si>
  <si>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</si>
  <si>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</si>
  <si>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</si>
  <si>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</si>
  <si>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</si>
  <si>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</si>
  <si>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</si>
  <si>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</si>
  <si>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</si>
  <si>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</si>
  <si>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</si>
  <si>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</si>
  <si>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</si>
  <si>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</si>
  <si>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</si>
  <si>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</si>
  <si>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</si>
  <si>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</si>
  <si>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</si>
  <si>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</si>
  <si>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</si>
  <si>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</si>
  <si>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</si>
  <si>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</si>
  <si>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</si>
  <si>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</si>
  <si>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</si>
  <si>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</si>
  <si>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</si>
  <si>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</si>
  <si>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</si>
  <si>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</si>
  <si>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</si>
  <si>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</si>
  <si>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</si>
  <si>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</si>
  <si>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</si>
  <si>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</si>
  <si>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</si>
  <si>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</si>
  <si>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</si>
  <si>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</si>
  <si>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</si>
  <si>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</si>
  <si>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</si>
  <si>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</si>
  <si>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</si>
  <si>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</si>
  <si>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</si>
  <si>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</si>
  <si>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</si>
  <si>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</si>
  <si>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</si>
  <si>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</si>
  <si>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</si>
  <si>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</si>
  <si>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</si>
  <si>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</si>
  <si>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</si>
  <si>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</si>
  <si>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</si>
  <si>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</si>
  <si>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</si>
  <si>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</si>
  <si>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</si>
  <si>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</si>
  <si>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</si>
  <si>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</si>
  <si>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</si>
  <si>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</si>
  <si>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</si>
  <si>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</si>
  <si>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</si>
  <si>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</si>
  <si>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</si>
  <si>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</si>
  <si>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</si>
  <si>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</si>
  <si>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</si>
  <si>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</si>
  <si>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</si>
  <si>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</si>
  <si>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</si>
  <si>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</si>
  <si>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</si>
  <si>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</si>
  <si>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</si>
  <si>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</si>
  <si>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</si>
  <si>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</si>
  <si>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</si>
  <si>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</si>
  <si>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</si>
  <si>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</si>
  <si>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</si>
  <si>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</si>
  <si>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</si>
  <si>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</si>
  <si>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</si>
  <si>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</si>
  <si>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</si>
  <si>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</si>
  <si>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</si>
  <si>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</si>
  <si>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</si>
  <si>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one year and ultimate however these should be understood and explainable. Please note that one year claims should be consistent with the claims used in the one year SCR calculation i.e. it should include any model loss ratio uplifts to plan where applicableone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</si>
  <si>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</si>
  <si>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</si>
  <si>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</si>
  <si>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</si>
  <si>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</si>
  <si>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</si>
  <si>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</si>
  <si>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</si>
  <si>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</si>
  <si>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</si>
  <si>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</si>
  <si>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</si>
  <si>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</si>
  <si>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</si>
  <si>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</si>
  <si>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</si>
  <si>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</si>
  <si>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</si>
  <si>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</si>
  <si>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</si>
  <si>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</si>
  <si>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</si>
  <si>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</si>
  <si>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</si>
  <si>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</si>
  <si>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</si>
  <si>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</si>
  <si>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</si>
  <si>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</si>
  <si>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</si>
  <si>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</si>
  <si>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</si>
  <si>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</si>
  <si>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</si>
  <si>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</si>
  <si>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</si>
  <si>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</si>
  <si>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</si>
  <si>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</si>
  <si>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</si>
  <si>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</si>
  <si>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</si>
  <si>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</si>
  <si>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</si>
  <si>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</si>
  <si>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</si>
  <si>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</si>
  <si>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</si>
  <si>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</si>
  <si>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</si>
  <si>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</si>
  <si>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</si>
  <si>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</si>
  <si>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</si>
  <si>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</si>
  <si>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</si>
  <si>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</si>
  <si>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</si>
  <si>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</si>
  <si>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</si>
  <si>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</si>
  <si>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</si>
  <si>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</si>
  <si>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</si>
  <si>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</si>
  <si>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</si>
  <si>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</si>
  <si>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</si>
  <si>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</si>
  <si>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</si>
  <si>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</si>
  <si>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</si>
  <si>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</si>
  <si>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</si>
  <si>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</si>
  <si>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</si>
  <si>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</si>
  <si>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</si>
  <si>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</si>
  <si>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</si>
  <si>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</si>
  <si>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</si>
  <si>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</si>
  <si>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</si>
  <si>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</si>
  <si>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</si>
  <si>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</si>
  <si>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</si>
  <si>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</si>
  <si>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</si>
  <si>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</si>
  <si>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</si>
  <si>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</si>
  <si>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</si>
  <si>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</si>
  <si>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</si>
  <si>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</si>
  <si>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</si>
  <si>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</si>
  <si>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</si>
  <si>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</si>
  <si>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</si>
  <si>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</si>
  <si>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</si>
  <si>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</si>
  <si>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</si>
  <si>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</si>
  <si>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</si>
  <si>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</si>
  <si>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</si>
  <si>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</si>
  <si>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</si>
  <si>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</si>
  <si>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</si>
  <si>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</si>
  <si>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</si>
  <si>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</si>
  <si>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</si>
  <si>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</si>
  <si>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</si>
  <si>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</si>
  <si>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</si>
  <si>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</si>
  <si>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</si>
  <si>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</si>
  <si>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</si>
  <si>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</si>
  <si>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</si>
  <si>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</si>
  <si>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</si>
  <si>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</si>
  <si>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</si>
  <si>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</si>
  <si>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</si>
  <si>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</si>
  <si>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</si>
  <si>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</si>
  <si>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</si>
  <si>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</si>
  <si>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</si>
  <si>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</si>
  <si>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</si>
  <si>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</si>
  <si>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</si>
  <si>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</si>
  <si>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</si>
  <si>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</si>
  <si>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</si>
  <si>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</si>
  <si>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</si>
  <si>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</si>
  <si>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</si>
  <si>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</si>
  <si>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</si>
  <si>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</si>
  <si>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</si>
  <si>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</si>
  <si>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</si>
  <si>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</si>
  <si>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</si>
  <si>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</si>
  <si>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</si>
  <si>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</si>
  <si>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</si>
  <si>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</si>
  <si>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</si>
  <si>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</si>
  <si>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</si>
  <si>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</si>
  <si>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</si>
  <si>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</si>
  <si>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</si>
  <si>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</si>
  <si>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</si>
  <si>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</si>
  <si>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</si>
  <si>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</si>
  <si>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</si>
  <si>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</si>
  <si>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</si>
  <si>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</si>
  <si>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</si>
  <si>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</si>
  <si>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</si>
  <si>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</si>
  <si>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</si>
  <si>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</si>
  <si>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</si>
  <si>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</si>
  <si>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</si>
  <si>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</si>
  <si>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</si>
  <si>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</si>
  <si>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</si>
  <si>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</si>
  <si>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</si>
  <si>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</si>
  <si>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</si>
  <si>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</si>
  <si>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</si>
  <si>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</si>
  <si>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</si>
  <si>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</si>
  <si>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</si>
  <si>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</si>
  <si>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</si>
  <si>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</si>
  <si>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</si>
  <si>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</si>
  <si>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</si>
  <si>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</si>
  <si>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</si>
  <si>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</si>
  <si>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</si>
  <si>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</si>
  <si>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</si>
  <si>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</si>
  <si>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</si>
  <si>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</si>
  <si>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</si>
  <si>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</si>
  <si>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</si>
  <si>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</si>
  <si>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</si>
  <si>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</si>
  <si>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</si>
  <si>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</si>
  <si>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</si>
  <si>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</si>
  <si>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</si>
  <si>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</si>
  <si>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</si>
  <si>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</si>
  <si>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</si>
  <si>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</si>
  <si>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</si>
  <si>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</si>
  <si>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</si>
  <si>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</si>
  <si>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</si>
  <si>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</si>
  <si>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</si>
  <si>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</si>
  <si>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</si>
  <si>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</si>
  <si>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</si>
  <si>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</si>
  <si>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</si>
  <si>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</si>
  <si>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</si>
  <si>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</si>
  <si>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</si>
  <si>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</si>
  <si>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</si>
  <si>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</si>
  <si>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</si>
  <si>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</si>
  <si>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</si>
  <si>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</si>
  <si>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</si>
  <si>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</si>
  <si>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</si>
  <si>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</si>
  <si>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</si>
  <si>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</si>
  <si>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</si>
  <si>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</si>
  <si>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</si>
  <si>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</si>
  <si>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</si>
  <si>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</si>
  <si>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</si>
  <si>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</si>
  <si>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</si>
  <si>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</si>
  <si>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</si>
  <si>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</si>
  <si>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</si>
  <si>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</si>
  <si>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</si>
  <si>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</si>
  <si>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</si>
  <si>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</si>
  <si>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</si>
  <si>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</si>
  <si>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</si>
  <si>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</si>
  <si>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</si>
  <si>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</si>
  <si>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</si>
  <si>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</si>
  <si>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</si>
  <si>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</si>
  <si>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</si>
  <si>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</si>
  <si>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</si>
  <si>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</si>
  <si>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</si>
  <si>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</si>
  <si>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</si>
  <si>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</si>
  <si>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</si>
  <si>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</si>
  <si>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</si>
  <si>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</si>
  <si>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</si>
  <si>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</si>
  <si>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</si>
  <si>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</si>
  <si>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</si>
  <si>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</si>
  <si>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</si>
  <si>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</si>
  <si>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</si>
  <si>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</si>
  <si>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</si>
  <si>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</si>
  <si>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</si>
  <si>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</si>
  <si>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</si>
  <si>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</si>
  <si>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</si>
  <si>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</si>
  <si>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</si>
  <si>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</si>
  <si>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</si>
  <si>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</si>
  <si>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</si>
  <si>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</si>
  <si>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</si>
  <si>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</si>
  <si>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</si>
  <si>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</si>
  <si>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</si>
  <si>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</si>
  <si>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</si>
  <si>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</si>
  <si>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</si>
  <si>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</si>
  <si>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</si>
  <si>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</si>
  <si>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</si>
  <si>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</si>
  <si>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</si>
  <si>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</si>
  <si>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</si>
  <si>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</si>
  <si>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</si>
  <si>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</si>
  <si>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</si>
  <si>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</si>
  <si>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</si>
  <si>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</si>
  <si>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</si>
  <si>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</si>
  <si>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</si>
  <si>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</si>
  <si>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</si>
  <si>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</si>
  <si>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</si>
  <si>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</si>
  <si>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</si>
  <si>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</si>
  <si>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</si>
  <si>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</si>
  <si>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</si>
  <si>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</si>
  <si>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</si>
  <si>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</si>
  <si>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</si>
  <si>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</si>
  <si>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</si>
  <si>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</si>
  <si>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</si>
  <si>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</si>
  <si>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</si>
  <si>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</si>
  <si>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</si>
  <si>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</si>
  <si>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</si>
  <si>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</si>
  <si>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</si>
  <si>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</si>
  <si>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</si>
  <si>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</si>
  <si>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</si>
  <si>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</si>
  <si>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</si>
  <si>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</si>
  <si>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</si>
  <si>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</si>
  <si>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</si>
  <si>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</si>
  <si>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</si>
  <si>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</si>
  <si>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</si>
  <si>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</si>
  <si>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</si>
  <si>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</si>
  <si>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</si>
  <si>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</si>
  <si>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</si>
  <si>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</si>
  <si>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</si>
  <si>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</si>
  <si>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</si>
  <si>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</si>
  <si>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</si>
  <si>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</si>
  <si>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</si>
  <si>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</si>
  <si>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</si>
  <si>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</si>
  <si>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</si>
  <si>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</si>
  <si>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</si>
  <si>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</si>
  <si>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</si>
  <si>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</si>
  <si>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</si>
  <si>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</si>
  <si>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</si>
  <si>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</si>
  <si>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</si>
  <si>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</si>
  <si>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</si>
  <si>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</si>
  <si>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</si>
  <si>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</si>
  <si>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</si>
  <si>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</si>
  <si>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</si>
  <si>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</si>
  <si>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</si>
  <si>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</si>
  <si>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</si>
  <si>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</si>
  <si>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</si>
  <si>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</si>
  <si>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</si>
  <si>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</si>
  <si>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</si>
  <si>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</si>
  <si>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</si>
  <si>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</si>
  <si>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</si>
  <si>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</si>
  <si>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</si>
  <si>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</si>
  <si>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</si>
  <si>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</si>
  <si>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</si>
  <si>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</si>
  <si>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</si>
  <si>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</si>
  <si>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</si>
  <si>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</si>
  <si>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</si>
  <si>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</si>
  <si>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</si>
  <si>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</si>
  <si>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</si>
  <si>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</si>
  <si>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</si>
  <si>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</si>
  <si>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</si>
  <si>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</si>
  <si>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</si>
  <si>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</si>
  <si>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</si>
  <si>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</si>
  <si>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</si>
  <si>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</si>
  <si>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</si>
  <si>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</si>
  <si>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</si>
  <si>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</si>
  <si>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</si>
  <si>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</si>
  <si>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</si>
  <si>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</si>
  <si>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</si>
  <si>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</si>
  <si>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</si>
  <si>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</si>
  <si>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</si>
  <si>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</si>
  <si>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</si>
  <si>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</si>
  <si>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</si>
  <si>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</si>
  <si>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</si>
  <si>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</si>
  <si>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</si>
  <si>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</si>
  <si>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</si>
  <si>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</si>
  <si>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</si>
  <si>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</si>
  <si>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</si>
  <si>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</si>
  <si>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</si>
  <si>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</si>
  <si>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</si>
  <si>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</si>
  <si>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</si>
  <si>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</si>
  <si>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</si>
  <si>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</si>
  <si>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</si>
  <si>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</si>
  <si>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</si>
  <si>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</si>
  <si>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</si>
  <si>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</si>
  <si>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</si>
  <si>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</si>
  <si>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</si>
  <si>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</si>
  <si>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</si>
  <si>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</si>
  <si>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</si>
  <si>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</si>
  <si>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</si>
  <si>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</si>
  <si>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</si>
  <si>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</si>
  <si>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</si>
  <si>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</si>
  <si>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</si>
  <si>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</si>
  <si>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</si>
  <si>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</si>
  <si>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</si>
  <si>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</si>
  <si>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</si>
  <si>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</si>
  <si>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</si>
  <si>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</si>
  <si>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</si>
  <si>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</si>
  <si>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</si>
  <si>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</si>
  <si>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</si>
  <si>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</si>
  <si>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</si>
  <si>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</si>
  <si>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</si>
  <si>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</si>
  <si>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</si>
  <si>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</si>
  <si>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</si>
  <si>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</si>
  <si>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</si>
  <si>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</si>
  <si>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</si>
  <si>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</si>
  <si>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</si>
  <si>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</si>
  <si>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</si>
  <si>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</si>
  <si>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</si>
  <si>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</si>
  <si>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</si>
  <si>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</si>
  <si>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</si>
  <si>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</si>
  <si>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</si>
  <si>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</si>
  <si>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</si>
  <si>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</si>
  <si>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</si>
  <si>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</si>
  <si>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</si>
  <si>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</si>
  <si>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</si>
  <si>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</si>
  <si>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</si>
  <si>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</si>
  <si>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</si>
  <si>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</si>
  <si>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</si>
  <si>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</si>
  <si>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</si>
  <si>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</si>
  <si>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</si>
  <si>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</si>
  <si>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</si>
  <si>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</si>
  <si>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</si>
  <si>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</si>
  <si>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</si>
  <si>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</si>
  <si>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</si>
  <si>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</si>
  <si>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</si>
  <si>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</si>
  <si>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</si>
  <si>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</si>
  <si>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</si>
  <si>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</si>
  <si>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</si>
  <si>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</si>
  <si>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</si>
  <si>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</si>
  <si>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</si>
  <si>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</si>
  <si>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</si>
  <si>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</si>
  <si>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</si>
  <si>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</si>
  <si>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</si>
  <si>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</si>
  <si>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</si>
  <si>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</si>
  <si>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</si>
  <si>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</si>
  <si>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</si>
  <si>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</si>
  <si>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</si>
  <si>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</si>
  <si>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</si>
  <si>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</si>
  <si>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</si>
  <si>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</si>
  <si>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</si>
  <si>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</si>
  <si>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</si>
  <si>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</si>
  <si>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</si>
  <si>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</si>
  <si>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</si>
  <si>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</si>
  <si>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</si>
  <si>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</si>
  <si>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</si>
  <si>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</si>
  <si>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</si>
  <si>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</si>
  <si>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</si>
  <si>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</si>
  <si>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</si>
  <si>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</si>
  <si>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</si>
  <si>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</si>
  <si>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</si>
  <si>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</si>
  <si>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</si>
  <si>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</si>
  <si>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</si>
  <si>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</si>
  <si>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</si>
  <si>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</si>
  <si>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</si>
  <si>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</si>
  <si>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</si>
  <si>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</si>
  <si>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</si>
  <si>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</si>
  <si>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</si>
  <si>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</si>
  <si>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</si>
  <si>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</si>
  <si>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</si>
  <si>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</si>
  <si>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</si>
  <si>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</si>
  <si>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</si>
  <si>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</si>
  <si>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</si>
  <si>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</si>
  <si>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</si>
  <si>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</si>
  <si>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</si>
  <si>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</si>
  <si>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</si>
  <si>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</si>
  <si>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</si>
  <si>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</si>
  <si>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</si>
  <si>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</si>
  <si>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</si>
  <si>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</si>
  <si>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</si>
  <si>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</si>
  <si>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</si>
  <si>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</si>
  <si>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</si>
  <si>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</si>
  <si>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</si>
  <si>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</si>
  <si>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</si>
  <si>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</si>
  <si>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</si>
  <si>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</si>
  <si>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</si>
  <si>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</si>
  <si>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</si>
  <si>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</si>
  <si>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</si>
  <si>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</si>
  <si>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</si>
  <si>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</si>
  <si>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</si>
  <si>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</si>
  <si>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</si>
  <si>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</si>
  <si>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</si>
  <si>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</si>
  <si>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</si>
  <si>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</si>
  <si>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</si>
  <si>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</si>
  <si>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</si>
  <si>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</si>
  <si>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</si>
  <si>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</si>
  <si>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</si>
  <si>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</si>
  <si>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</si>
  <si>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</si>
  <si>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</si>
  <si>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</si>
  <si>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</si>
  <si>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</si>
  <si>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</si>
  <si>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</si>
  <si>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</si>
  <si>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</si>
  <si>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</si>
  <si>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</si>
  <si>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</si>
  <si>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</si>
  <si>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</si>
  <si>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</si>
  <si>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</si>
  <si>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</si>
  <si>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</si>
  <si>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</si>
  <si>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</si>
  <si>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</si>
  <si>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</si>
  <si>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</si>
  <si>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</si>
  <si>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</si>
  <si>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</si>
  <si>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</si>
  <si>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</si>
  <si>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</si>
  <si>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</si>
  <si>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</si>
  <si>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</si>
  <si>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</si>
  <si>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</si>
  <si>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</si>
  <si>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</si>
  <si>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</si>
  <si>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</si>
  <si>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</si>
  <si>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</si>
  <si>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</si>
  <si>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</si>
  <si>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</si>
  <si>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</si>
  <si>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</si>
  <si>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</si>
  <si>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</si>
  <si>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</si>
  <si>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</si>
  <si>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</si>
  <si>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</si>
  <si>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</si>
  <si>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</si>
  <si>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</si>
  <si>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</si>
  <si>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</si>
  <si>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</si>
  <si>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</si>
  <si>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</si>
  <si>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</si>
  <si>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</si>
  <si>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</si>
  <si>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</si>
  <si>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</si>
  <si>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</si>
  <si>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</si>
  <si>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</si>
  <si>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</si>
  <si>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</si>
  <si>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</si>
  <si>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</si>
  <si>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</si>
  <si>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</si>
  <si>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</si>
  <si>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</si>
  <si>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</si>
  <si>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</si>
  <si>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</si>
  <si>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</si>
  <si>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</si>
  <si>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</si>
  <si>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</si>
  <si>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</si>
  <si>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</si>
  <si>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</si>
  <si>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</si>
  <si>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</si>
  <si>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</si>
  <si>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</si>
  <si>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</si>
  <si>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</si>
  <si>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</si>
  <si>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</si>
  <si>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</si>
  <si>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</si>
  <si>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</si>
  <si>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</si>
  <si>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</si>
  <si>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</si>
  <si>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</si>
  <si>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</si>
  <si>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</si>
  <si>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</si>
  <si>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</si>
  <si>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</si>
  <si>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</si>
  <si>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</si>
  <si>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</si>
  <si>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</si>
  <si>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</si>
  <si>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</si>
  <si>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</si>
  <si>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</si>
  <si>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</si>
  <si>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</si>
  <si>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</si>
  <si>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</si>
  <si>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</si>
  <si>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</si>
  <si>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</si>
  <si>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</si>
  <si>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</si>
  <si>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</si>
  <si>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</si>
  <si>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</si>
  <si>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</si>
  <si>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</si>
  <si>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</si>
  <si>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</si>
  <si>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</si>
  <si>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</si>
  <si>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</si>
  <si>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</si>
  <si>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</si>
  <si>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</si>
  <si>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</si>
  <si>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</si>
  <si>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</si>
  <si>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</si>
  <si>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</si>
  <si>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</si>
  <si>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</si>
  <si>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</si>
  <si>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</si>
  <si>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</si>
  <si>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</si>
  <si>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</si>
  <si>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</si>
  <si>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</si>
  <si>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</si>
  <si>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</si>
  <si>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</si>
  <si>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</si>
  <si>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</si>
  <si>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</si>
  <si>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</si>
  <si>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</si>
  <si>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</si>
  <si>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</si>
  <si>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</si>
  <si>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</si>
  <si>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</si>
  <si>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</si>
  <si>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</si>
  <si>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</si>
  <si>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</si>
  <si>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</si>
  <si>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</si>
  <si>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</si>
  <si>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</si>
  <si>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</si>
  <si>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</si>
  <si>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</si>
  <si>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</si>
  <si>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</si>
  <si>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</si>
  <si>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</si>
  <si>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</si>
  <si>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</si>
  <si>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</si>
  <si>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</si>
  <si>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</si>
  <si>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</si>
  <si>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</si>
  <si>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</si>
  <si>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</si>
  <si>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</si>
  <si>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</si>
  <si>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</si>
  <si>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</si>
  <si>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</si>
  <si>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</si>
  <si>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</si>
  <si>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</si>
  <si>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</si>
  <si>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</si>
  <si>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</si>
  <si>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</si>
  <si>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</si>
  <si>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</si>
  <si>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</si>
  <si>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r>
      <rPr>
        <b/>
        <sz val="10"/>
        <rFont val="Segoe UI"/>
        <family val="2"/>
      </rPr>
      <t>v: if -ve or 0</t>
    </r>
    <r>
      <rPr>
        <b/>
        <sz val="10"/>
        <color rgb="FFBC1E04"/>
        <rFont val="Segoe UI"/>
        <family val="2"/>
      </rPr>
      <t xml:space="preserve">
w: if &gt; A3 minus L2</t>
    </r>
  </si>
  <si>
    <t>v: if -ve</t>
  </si>
  <si>
    <t>v: if -ve
v: if &lt; B1</t>
  </si>
  <si>
    <t>v: if -ve
v: if &lt; C1</t>
  </si>
  <si>
    <t>v: if -ve
v: if &lt; D1</t>
  </si>
  <si>
    <t>v: if -ve
v: if &lt; E1</t>
  </si>
  <si>
    <r>
      <rPr>
        <b/>
        <sz val="10"/>
        <rFont val="Segoe UI"/>
        <family val="2"/>
      </rPr>
      <t xml:space="preserve">v: if -ve or 0
v: if &lt; F1
</t>
    </r>
    <r>
      <rPr>
        <b/>
        <sz val="10"/>
        <color rgb="FFBC1E04"/>
        <rFont val="Segoe UI"/>
        <family val="2"/>
      </rPr>
      <t>w: if &gt; G3 minus L2</t>
    </r>
  </si>
  <si>
    <t>v: if -ve
v: if &lt; G1</t>
  </si>
  <si>
    <t>Gross of reinsurance</t>
  </si>
  <si>
    <t>v: if -ve
w: if &lt; A1</t>
  </si>
  <si>
    <t>v: if -ve
w: if &lt; G1</t>
  </si>
  <si>
    <t>Ultimate Basis</t>
  </si>
  <si>
    <t>v: if -ve or 0</t>
  </si>
  <si>
    <t>v: if -ve
v: if &lt; B3</t>
  </si>
  <si>
    <t>v: if -ve
v: if &lt; C3</t>
  </si>
  <si>
    <t>v: if -ve
v: if &lt; D3</t>
  </si>
  <si>
    <t>v: if -ve
v: if &lt; E3</t>
  </si>
  <si>
    <t>v: if -ve or 0
w: if &lt; G1
v: if &lt; F3</t>
  </si>
  <si>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</si>
  <si>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</si>
  <si>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</si>
  <si>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</si>
  <si>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</si>
  <si>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</si>
  <si>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</si>
  <si>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New Business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</si>
  <si>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</si>
  <si>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</si>
  <si>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</si>
  <si>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</si>
  <si>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</si>
  <si>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</si>
  <si>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</si>
  <si>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</si>
  <si>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</si>
  <si>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</si>
  <si>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</si>
  <si>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</si>
  <si>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</si>
  <si>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</si>
  <si>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</si>
  <si>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</si>
  <si>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</si>
  <si>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</si>
  <si>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</si>
  <si>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</si>
  <si>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</si>
  <si>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</si>
  <si>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</si>
  <si>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</si>
  <si>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</si>
  <si>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</si>
  <si>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</si>
  <si>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</si>
  <si>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</si>
  <si>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</si>
  <si>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</si>
  <si>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</si>
  <si>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</si>
  <si>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</si>
  <si>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</si>
  <si>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</si>
  <si>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</si>
  <si>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r>
      <rPr>
        <b/>
        <strike/>
        <sz val="10"/>
        <color rgb="FFBC1E04"/>
        <rFont val="Segoe UI"/>
        <family val="2"/>
      </rPr>
      <t>w: if -ve</t>
    </r>
    <r>
      <rPr>
        <b/>
        <sz val="10"/>
        <color rgb="FFBC1E04"/>
        <rFont val="Segoe UI"/>
        <family val="2"/>
      </rPr>
      <t xml:space="preserve">
w: if &lt;&gt; 0</t>
    </r>
  </si>
  <si>
    <t>= 312.1 H 2024</t>
  </si>
  <si>
    <r>
      <rPr>
        <strike/>
        <sz val="10"/>
        <color theme="0"/>
        <rFont val="Segoe UI"/>
        <family val="2"/>
      </rPr>
      <t>= 312.2 H</t>
    </r>
    <r>
      <rPr>
        <sz val="10"/>
        <color theme="0"/>
        <rFont val="Segoe UI"/>
        <family val="2"/>
      </rPr>
      <t xml:space="preserve">
= 312.1 H 2025</t>
    </r>
  </si>
  <si>
    <t>v: if &lt;&gt; 0 &amp; 012 ULO = No</t>
  </si>
  <si>
    <r>
      <t xml:space="preserve">w: if -ve
</t>
    </r>
    <r>
      <rPr>
        <b/>
        <strike/>
        <sz val="9"/>
        <color rgb="FFBC1E04"/>
        <rFont val="Segoe UI"/>
        <family val="2"/>
      </rPr>
      <t>v: if &lt;&gt; 0 &amp; 012 ULO = No
w: if = 0 &amp; 012 ULO = Yes</t>
    </r>
  </si>
  <si>
    <t xml:space="preserve">= 312.2 H </t>
  </si>
  <si>
    <t>w: if -ve
v: if &lt;&gt; 0 &amp; 012 ULO = No
w: if = 0 &amp; 012 ULO = Yes</t>
  </si>
  <si>
    <t xml:space="preserve">Net Insurance Claims brought forward </t>
  </si>
  <si>
    <t>= 312.2 H</t>
  </si>
  <si>
    <t>= J + K</t>
  </si>
  <si>
    <t>= SUM(I1)</t>
  </si>
  <si>
    <t>= SUM(J1) + J2</t>
  </si>
  <si>
    <t>= SUM(K1) + K2</t>
  </si>
  <si>
    <t>= I + J + K
v: if &lt;&gt; A1</t>
  </si>
  <si>
    <t>LCR 311 VALIDATIONS &amp; WARNINGS</t>
  </si>
  <si>
    <t>V31101</t>
  </si>
  <si>
    <t>One-Year Net of reinsurance: Mean</t>
  </si>
  <si>
    <t>Must be a positive(+) value</t>
  </si>
  <si>
    <t>One-Year Net Mean must be a loss (positive)</t>
  </si>
  <si>
    <t>Positive for this test means &gt; £10,001</t>
  </si>
  <si>
    <t>V31151</t>
  </si>
  <si>
    <t>Is A1 &lt;= A3 - L2</t>
  </si>
  <si>
    <t>One-Year Net Mean should normally be less than or equal to Ultimate Net Mean less Unincepted Legal Obligations.</t>
  </si>
  <si>
    <t>A1 - ( A3 - L2 ) &lt;= £100,000</t>
  </si>
  <si>
    <t>New</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</si>
  <si>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</si>
  <si>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</si>
  <si>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</si>
  <si>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</si>
  <si>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</si>
  <si>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</si>
  <si>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</si>
  <si>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</si>
  <si>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</si>
  <si>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</si>
  <si>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</si>
  <si>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</si>
  <si>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</si>
  <si>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</si>
  <si>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</si>
  <si>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</si>
  <si>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</si>
  <si>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</si>
  <si>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</si>
  <si>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</si>
  <si>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</si>
  <si>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</si>
  <si>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</si>
  <si>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</si>
  <si>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</si>
  <si>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</si>
  <si>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</si>
  <si>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</si>
  <si>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</si>
  <si>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</si>
  <si>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</si>
  <si>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</si>
  <si>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</si>
  <si>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</si>
  <si>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</si>
  <si>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</si>
  <si>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</si>
  <si>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</si>
  <si>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</si>
  <si>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</si>
  <si>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</si>
  <si>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</si>
  <si>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</si>
  <si>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</si>
  <si>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</si>
  <si>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</si>
  <si>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</si>
  <si>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</si>
  <si>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</si>
  <si>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</si>
  <si>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</si>
  <si>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</si>
  <si>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</si>
  <si>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</si>
  <si>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</si>
  <si>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</si>
  <si>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</si>
  <si>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</si>
  <si>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</si>
  <si>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</si>
  <si>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</si>
  <si>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</si>
  <si>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</si>
  <si>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</si>
  <si>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</si>
  <si>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</si>
  <si>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</si>
  <si>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</si>
  <si>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</si>
  <si>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</si>
  <si>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</si>
  <si>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</si>
  <si>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</si>
  <si>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</si>
  <si>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</si>
  <si>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</si>
  <si>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</si>
  <si>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</si>
  <si>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</si>
  <si>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</si>
  <si>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</si>
  <si>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</si>
  <si>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</si>
  <si>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</si>
  <si>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</si>
  <si>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V31152</t>
  </si>
  <si>
    <t>Is G1 &lt;= G3 - L2</t>
  </si>
  <si>
    <t>One-Year Net 99.5th percentile should normally be less than or equal to Ultimate Net 99.5th percentile less Unincepted Legal Obligations.</t>
  </si>
  <si>
    <t>G1 - ( G3 - L2 )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</si>
  <si>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</si>
  <si>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</si>
  <si>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</si>
  <si>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</si>
  <si>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</si>
  <si>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</si>
  <si>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</si>
  <si>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</si>
  <si>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</si>
  <si>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</si>
  <si>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</si>
  <si>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</si>
  <si>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</si>
  <si>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</si>
  <si>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</si>
  <si>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</si>
  <si>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</si>
  <si>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</si>
  <si>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</si>
  <si>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</si>
  <si>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</si>
  <si>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</si>
  <si>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</si>
  <si>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</si>
  <si>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</si>
  <si>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</si>
  <si>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</si>
  <si>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</si>
  <si>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</si>
  <si>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</si>
  <si>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</si>
  <si>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</si>
  <si>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</si>
  <si>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</si>
  <si>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</si>
  <si>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</si>
  <si>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</si>
  <si>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</si>
  <si>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</si>
  <si>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</si>
  <si>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</si>
  <si>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</si>
  <si>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</si>
  <si>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</si>
  <si>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</si>
  <si>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</si>
  <si>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</si>
  <si>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</si>
  <si>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</si>
  <si>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</si>
  <si>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</si>
  <si>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</si>
  <si>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</si>
  <si>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</si>
  <si>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</si>
  <si>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</si>
  <si>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</si>
  <si>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</si>
  <si>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</si>
  <si>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</si>
  <si>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</si>
  <si>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</si>
  <si>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</si>
  <si>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</si>
  <si>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</si>
  <si>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</si>
  <si>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</si>
  <si>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</si>
  <si>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</si>
  <si>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</si>
  <si>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</si>
  <si>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</si>
  <si>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</si>
  <si>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</si>
  <si>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</si>
  <si>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</si>
  <si>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</si>
  <si>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</si>
  <si>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</si>
  <si>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</si>
  <si>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</si>
  <si>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</si>
  <si>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</si>
  <si>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</si>
  <si>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</si>
  <si>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</si>
  <si>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</si>
  <si>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</si>
  <si>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</si>
  <si>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</si>
  <si>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</si>
  <si>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</si>
  <si>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</si>
  <si>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</si>
  <si>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</si>
  <si>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</si>
  <si>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</si>
  <si>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</si>
  <si>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</si>
  <si>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</si>
  <si>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</si>
  <si>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</si>
  <si>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</si>
  <si>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</si>
  <si>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t>w: if &lt; I
v: if -ve</t>
  </si>
  <si>
    <t xml:space="preserve"> w: if &gt; A + B
w: if -ve</t>
  </si>
  <si>
    <t>w: if &lt; K
w: if -ve</t>
  </si>
  <si>
    <t>w: if &lt; L
w: if -ve</t>
  </si>
  <si>
    <t>w: if &gt; D minus E
w: if -ve</t>
  </si>
  <si>
    <t>= A + B - C - D + E + F</t>
  </si>
  <si>
    <t>w: if =0 &amp; A &lt;&gt; 0
w: if -ve</t>
  </si>
  <si>
    <t>w: if =0 &amp; B &lt;&gt; 0
v: if -ve</t>
  </si>
  <si>
    <t>w: if &gt; H + I
w: if -ve</t>
  </si>
  <si>
    <t>w: if =0 &amp; D &lt;&gt; 0
w: if -ve</t>
  </si>
  <si>
    <t>w: if =0 &amp; E &lt;&gt; 0
w: if -ve</t>
  </si>
  <si>
    <t>w: if &gt; K minus L
w: if -ve</t>
  </si>
  <si>
    <t>= H + I - J - K + L + M + N</t>
  </si>
  <si>
    <t>= O + P</t>
  </si>
  <si>
    <t>2. Unincepted Legal Obligations Proposed YOA</t>
  </si>
  <si>
    <t>ULO</t>
  </si>
  <si>
    <t>w: if &lt; H
v: if &lt;&gt; 0 &amp; ULO = No
w: if = 0 &amp; ULO = Yes</t>
  </si>
  <si>
    <t>w: if &lt; I
v: if &lt;&gt; 0 &amp; ULO = No
w: if = 0 &amp; ULO = Yes
v: if -ve</t>
  </si>
  <si>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</si>
  <si>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</si>
  <si>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</si>
  <si>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</si>
  <si>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</si>
  <si>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t>w: if =0 &amp; B &lt;&gt; 0
v: if &lt;&gt; 0 &amp; ULO = No
w: if = 0 &amp; ULO = Yes
v: if -ve</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</si>
  <si>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</si>
  <si>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</si>
  <si>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</si>
  <si>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</si>
  <si>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</si>
  <si>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</si>
  <si>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</si>
  <si>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</si>
  <si>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</si>
  <si>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</si>
  <si>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</si>
  <si>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</si>
  <si>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t>= SUM(H1) + H2
v: if -ve or 0</t>
  </si>
  <si>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</si>
  <si>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</si>
  <si>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</si>
  <si>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</si>
  <si>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</si>
  <si>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</si>
  <si>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</si>
  <si>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</si>
  <si>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</si>
  <si>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</si>
  <si>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</si>
  <si>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</si>
  <si>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</si>
  <si>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</si>
  <si>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</si>
  <si>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</si>
  <si>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</si>
  <si>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</si>
  <si>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</si>
  <si>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</si>
  <si>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</si>
  <si>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</si>
  <si>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</si>
  <si>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</si>
  <si>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</si>
  <si>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</si>
  <si>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t>Column B must be zero or a positive (+) value</t>
  </si>
  <si>
    <t>Data in column B must be zero or more</t>
  </si>
  <si>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</si>
  <si>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</si>
  <si>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</si>
  <si>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</si>
  <si>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</si>
  <si>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</si>
  <si>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</si>
  <si>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</si>
  <si>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</si>
  <si>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</si>
  <si>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</si>
  <si>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</si>
  <si>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</si>
  <si>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</si>
  <si>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</si>
  <si>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</si>
  <si>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</si>
  <si>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</si>
  <si>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</si>
  <si>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</si>
  <si>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</si>
  <si>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</si>
  <si>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</si>
  <si>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</si>
  <si>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</si>
  <si>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</si>
  <si>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</si>
  <si>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</si>
  <si>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</si>
  <si>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</si>
  <si>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</si>
  <si>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</si>
  <si>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</si>
  <si>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</si>
  <si>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</si>
  <si>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</si>
  <si>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</si>
  <si>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</si>
  <si>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</si>
  <si>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</si>
  <si>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</si>
  <si>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</si>
  <si>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</si>
  <si>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</si>
  <si>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</si>
  <si>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</si>
  <si>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</si>
  <si>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</si>
  <si>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</si>
  <si>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</si>
  <si>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</si>
  <si>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</si>
  <si>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</si>
  <si>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</si>
  <si>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</si>
  <si>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</si>
  <si>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t>Column I must be zero or a positive (+) value</t>
  </si>
  <si>
    <t>Data in column I must be zero or more</t>
  </si>
  <si>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</si>
  <si>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</si>
  <si>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</si>
  <si>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</si>
  <si>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</si>
  <si>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</si>
  <si>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</si>
  <si>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</si>
  <si>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</si>
  <si>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</si>
  <si>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</si>
  <si>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</si>
  <si>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</si>
  <si>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</si>
  <si>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</si>
  <si>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</si>
  <si>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</si>
  <si>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</si>
  <si>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</si>
  <si>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</si>
  <si>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</si>
  <si>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</si>
  <si>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</si>
  <si>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</si>
  <si>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</si>
  <si>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</si>
  <si>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</si>
  <si>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</si>
  <si>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</si>
  <si>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</si>
  <si>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</si>
  <si>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</si>
  <si>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</si>
  <si>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</si>
  <si>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</si>
  <si>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</si>
  <si>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</si>
  <si>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</si>
  <si>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</si>
  <si>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</si>
  <si>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</si>
  <si>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</si>
  <si>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</si>
  <si>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</si>
  <si>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</si>
  <si>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</si>
  <si>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</si>
  <si>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</si>
  <si>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</si>
  <si>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</si>
  <si>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</si>
  <si>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</si>
  <si>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</si>
  <si>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</si>
  <si>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</si>
  <si>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</si>
  <si>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</si>
  <si>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</si>
  <si>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</si>
  <si>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</si>
  <si>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</si>
  <si>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</si>
  <si>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</si>
  <si>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</si>
  <si>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</si>
  <si>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</si>
  <si>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</si>
  <si>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</si>
  <si>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</si>
  <si>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</si>
  <si>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</si>
  <si>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</si>
  <si>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</si>
  <si>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</si>
  <si>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</si>
  <si>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</si>
  <si>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</si>
  <si>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</si>
  <si>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</si>
  <si>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</si>
  <si>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</si>
  <si>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</si>
  <si>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</si>
  <si>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</si>
  <si>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</si>
  <si>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</si>
  <si>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</si>
  <si>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</si>
  <si>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</si>
  <si>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</si>
  <si>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</si>
  <si>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</si>
  <si>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</si>
  <si>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</si>
  <si>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</si>
  <si>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</si>
  <si>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</si>
  <si>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</si>
  <si>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</si>
  <si>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</si>
  <si>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</si>
  <si>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</si>
  <si>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</si>
  <si>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</si>
  <si>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</si>
  <si>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</si>
  <si>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</si>
  <si>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</si>
  <si>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</si>
  <si>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</si>
  <si>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</si>
  <si>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</si>
  <si>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</si>
  <si>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</si>
  <si>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</si>
  <si>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</si>
  <si>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</si>
  <si>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</si>
  <si>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</si>
  <si>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</si>
  <si>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</si>
  <si>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</si>
  <si>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</si>
  <si>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</si>
  <si>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</si>
  <si>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</si>
  <si>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</si>
  <si>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</si>
  <si>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</si>
  <si>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</si>
  <si>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</si>
  <si>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</si>
  <si>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</si>
  <si>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</si>
  <si>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</si>
  <si>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</si>
  <si>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</si>
  <si>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</si>
  <si>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</si>
  <si>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</si>
  <si>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</si>
  <si>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</si>
  <si>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</si>
  <si>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</si>
  <si>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</si>
  <si>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</si>
  <si>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</si>
  <si>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</si>
  <si>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</si>
  <si>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</si>
  <si>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</si>
  <si>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</si>
  <si>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</si>
  <si>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</si>
  <si>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</si>
  <si>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</si>
  <si>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</si>
  <si>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</si>
  <si>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</si>
  <si>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</si>
  <si>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</si>
  <si>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</si>
  <si>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</si>
  <si>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</si>
  <si>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</si>
  <si>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</si>
  <si>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</si>
  <si>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</si>
  <si>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</si>
  <si>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</si>
  <si>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</si>
  <si>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</si>
  <si>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</si>
  <si>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</si>
  <si>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</si>
  <si>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</si>
  <si>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</si>
  <si>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</si>
  <si>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</si>
  <si>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</si>
  <si>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</si>
  <si>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</si>
  <si>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</si>
  <si>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</si>
  <si>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</si>
  <si>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</si>
  <si>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</si>
  <si>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</si>
  <si>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</si>
  <si>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</si>
  <si>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</si>
  <si>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</si>
  <si>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</si>
  <si>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</si>
  <si>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</si>
  <si>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</si>
  <si>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</si>
  <si>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</si>
  <si>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</si>
  <si>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</si>
  <si>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</si>
  <si>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</si>
  <si>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</si>
  <si>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</si>
  <si>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</si>
  <si>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</si>
  <si>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</si>
  <si>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</si>
  <si>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</si>
  <si>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</si>
  <si>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</si>
  <si>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</si>
  <si>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</si>
  <si>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</si>
  <si>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</si>
  <si>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</si>
  <si>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</si>
  <si>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</si>
  <si>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</si>
  <si>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</si>
  <si>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</si>
  <si>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</si>
  <si>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</si>
  <si>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</si>
  <si>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</si>
  <si>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</si>
  <si>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</si>
  <si>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</si>
  <si>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</si>
  <si>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</si>
  <si>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</si>
  <si>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</si>
  <si>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</si>
  <si>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</si>
  <si>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</si>
  <si>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</si>
  <si>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</si>
  <si>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</si>
  <si>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</si>
  <si>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</si>
  <si>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</si>
  <si>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</si>
  <si>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</si>
  <si>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</si>
  <si>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</si>
  <si>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</si>
  <si>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</si>
  <si>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</si>
  <si>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</si>
  <si>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</si>
  <si>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</si>
  <si>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</si>
  <si>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</si>
  <si>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</si>
  <si>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</si>
  <si>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</si>
  <si>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</si>
  <si>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</si>
  <si>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</si>
  <si>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</si>
  <si>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</si>
  <si>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</si>
  <si>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</si>
  <si>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</si>
  <si>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</si>
  <si>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</si>
  <si>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</si>
  <si>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</si>
  <si>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</si>
  <si>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</si>
  <si>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</si>
  <si>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</si>
  <si>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</si>
  <si>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</si>
  <si>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</si>
  <si>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</si>
  <si>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</si>
  <si>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</si>
  <si>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</si>
  <si>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</si>
  <si>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</si>
  <si>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</si>
  <si>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</si>
  <si>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</si>
  <si>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</si>
  <si>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</si>
  <si>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</si>
  <si>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</si>
  <si>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</si>
  <si>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</si>
  <si>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</si>
  <si>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</si>
  <si>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</si>
  <si>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</si>
  <si>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</si>
  <si>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</si>
  <si>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</si>
  <si>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</si>
  <si>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</si>
  <si>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</si>
  <si>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</si>
  <si>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</si>
  <si>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</si>
  <si>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</si>
  <si>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</si>
  <si>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</si>
  <si>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</si>
  <si>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</si>
  <si>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</si>
  <si>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</si>
  <si>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</si>
  <si>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</si>
  <si>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</si>
  <si>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</si>
  <si>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</si>
  <si>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</si>
  <si>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</si>
  <si>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</si>
  <si>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</si>
  <si>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</si>
  <si>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</si>
  <si>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</si>
  <si>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</si>
  <si>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</si>
  <si>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</si>
  <si>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</si>
  <si>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</si>
  <si>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</si>
  <si>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</si>
  <si>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</si>
  <si>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</si>
  <si>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</si>
  <si>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</si>
  <si>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</si>
  <si>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</si>
  <si>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</si>
  <si>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</si>
  <si>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</si>
  <si>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</si>
  <si>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</si>
  <si>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</si>
  <si>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</si>
  <si>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</si>
  <si>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</si>
  <si>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</si>
  <si>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</si>
  <si>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</si>
  <si>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</si>
  <si>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</si>
  <si>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</si>
  <si>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</si>
  <si>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</si>
  <si>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</si>
  <si>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</si>
  <si>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</si>
  <si>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</si>
  <si>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</si>
  <si>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</si>
  <si>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</si>
  <si>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</si>
  <si>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</si>
  <si>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</si>
  <si>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</si>
  <si>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</si>
  <si>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</si>
  <si>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</si>
  <si>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</si>
  <si>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</si>
  <si>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</si>
  <si>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</si>
  <si>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</si>
  <si>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</si>
  <si>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</si>
  <si>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</si>
  <si>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</si>
  <si>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</si>
  <si>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</si>
  <si>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</si>
  <si>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</si>
  <si>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</si>
  <si>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</si>
  <si>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</si>
  <si>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</si>
  <si>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</si>
  <si>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</si>
  <si>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</si>
  <si>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</si>
  <si>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</si>
  <si>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</si>
  <si>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</si>
  <si>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</si>
  <si>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</si>
  <si>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</si>
  <si>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</si>
  <si>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</si>
  <si>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</si>
  <si>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</si>
  <si>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</si>
  <si>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</si>
  <si>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</si>
  <si>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</si>
  <si>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</si>
  <si>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</si>
  <si>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</si>
  <si>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</si>
  <si>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</si>
  <si>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</si>
  <si>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</si>
  <si>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</si>
  <si>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</si>
  <si>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</si>
  <si>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</si>
  <si>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</si>
  <si>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</si>
  <si>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</si>
  <si>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</si>
  <si>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</si>
  <si>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</si>
  <si>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</si>
  <si>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</si>
  <si>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</si>
  <si>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</si>
  <si>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</si>
  <si>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</si>
  <si>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</si>
  <si>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</si>
  <si>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</si>
  <si>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</si>
  <si>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</si>
  <si>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</si>
  <si>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</si>
  <si>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</si>
  <si>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</si>
  <si>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</si>
  <si>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</si>
  <si>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</si>
  <si>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</si>
  <si>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</si>
  <si>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</si>
  <si>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</si>
  <si>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</si>
  <si>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</si>
  <si>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</si>
  <si>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</si>
  <si>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</si>
  <si>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</si>
  <si>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</si>
  <si>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</si>
  <si>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</si>
  <si>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</si>
  <si>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</si>
  <si>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</si>
  <si>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</si>
  <si>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</si>
  <si>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</si>
  <si>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</si>
  <si>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</si>
  <si>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</si>
  <si>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</si>
  <si>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</si>
  <si>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</si>
  <si>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</si>
  <si>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</si>
  <si>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</si>
  <si>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</si>
  <si>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</si>
  <si>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</si>
  <si>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</si>
  <si>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</si>
  <si>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</si>
  <si>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</si>
  <si>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</si>
  <si>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</si>
  <si>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</si>
  <si>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</si>
  <si>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</si>
  <si>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</si>
  <si>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</si>
  <si>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</si>
  <si>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</si>
  <si>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</si>
  <si>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t>= 310 A1</t>
  </si>
  <si>
    <t>= I1 minus G1</t>
  </si>
  <si>
    <t>= 309 C11</t>
  </si>
  <si>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</si>
  <si>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</si>
  <si>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</si>
  <si>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</si>
  <si>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</si>
  <si>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</si>
  <si>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</si>
  <si>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</si>
  <si>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</si>
  <si>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</si>
  <si>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</si>
  <si>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</si>
  <si>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</si>
  <si>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</si>
  <si>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</si>
  <si>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</si>
  <si>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</si>
  <si>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</si>
  <si>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</si>
  <si>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</si>
  <si>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</si>
  <si>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</si>
  <si>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</si>
  <si>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</si>
  <si>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</si>
  <si>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</si>
  <si>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</si>
  <si>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</si>
  <si>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</si>
  <si>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</si>
  <si>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</si>
  <si>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</si>
  <si>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</si>
  <si>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</si>
  <si>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</si>
  <si>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</si>
  <si>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</si>
  <si>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</si>
  <si>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</si>
  <si>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</si>
  <si>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</si>
  <si>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</si>
  <si>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</si>
  <si>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</si>
  <si>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</si>
  <si>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</si>
  <si>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</si>
  <si>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</si>
  <si>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</si>
  <si>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</si>
  <si>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</si>
  <si>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</si>
  <si>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</si>
  <si>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</si>
  <si>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</si>
  <si>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</si>
  <si>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</si>
  <si>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</si>
  <si>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</si>
  <si>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</si>
  <si>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</si>
  <si>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</si>
  <si>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</si>
  <si>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</si>
  <si>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</si>
  <si>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</si>
  <si>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</si>
  <si>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</si>
  <si>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</si>
  <si>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</si>
  <si>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</si>
  <si>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</si>
  <si>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</si>
  <si>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</si>
  <si>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</si>
  <si>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</si>
  <si>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</si>
  <si>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</si>
  <si>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</si>
  <si>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</si>
  <si>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</si>
  <si>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</si>
  <si>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</si>
  <si>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</si>
  <si>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</si>
  <si>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</si>
  <si>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</si>
  <si>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</si>
  <si>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</si>
  <si>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</si>
  <si>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</si>
  <si>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</si>
  <si>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</si>
  <si>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</si>
  <si>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</si>
  <si>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</si>
  <si>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</si>
  <si>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</si>
  <si>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</si>
  <si>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</si>
  <si>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</si>
  <si>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</si>
  <si>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</si>
  <si>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</si>
  <si>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</si>
  <si>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</si>
  <si>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</si>
  <si>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</si>
  <si>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</si>
  <si>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</si>
  <si>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</si>
  <si>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</si>
  <si>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</si>
  <si>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</si>
  <si>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</si>
  <si>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</si>
  <si>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</si>
  <si>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</si>
  <si>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</si>
  <si>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</si>
  <si>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</si>
  <si>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</si>
  <si>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</si>
  <si>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</si>
  <si>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P31405</t>
  </si>
  <si>
    <t>SCR Reconciliation One-Year SCR: Mean Outcome</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</si>
  <si>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</si>
  <si>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</si>
  <si>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</si>
  <si>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</si>
  <si>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</si>
  <si>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</si>
  <si>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</si>
  <si>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</si>
  <si>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</si>
  <si>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</si>
  <si>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</si>
  <si>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</si>
  <si>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</si>
  <si>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</si>
  <si>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</si>
  <si>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</si>
  <si>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P31406</t>
  </si>
  <si>
    <t>SCR Reconciliation One-Year SCR: 1:200 Confidence</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</si>
  <si>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</si>
  <si>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</si>
  <si>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</si>
  <si>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</si>
  <si>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</si>
  <si>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</si>
  <si>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</si>
  <si>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</si>
  <si>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</si>
  <si>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</si>
  <si>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</si>
  <si>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</si>
  <si>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</si>
  <si>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</si>
  <si>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</si>
  <si>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</si>
  <si>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</si>
  <si>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</si>
  <si>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</si>
  <si>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</si>
  <si>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</si>
  <si>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</si>
  <si>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</si>
  <si>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</si>
  <si>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</si>
  <si>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</si>
  <si>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</si>
  <si>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</si>
  <si>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</si>
  <si>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</si>
  <si>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</si>
  <si>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</si>
  <si>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</si>
  <si>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</si>
  <si>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</si>
  <si>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</si>
  <si>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</si>
  <si>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</si>
  <si>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</si>
  <si>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</si>
  <si>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</si>
  <si>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</si>
  <si>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</si>
  <si>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</si>
  <si>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</si>
  <si>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</si>
  <si>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</si>
  <si>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</si>
  <si>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</si>
  <si>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</si>
  <si>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</si>
  <si>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</si>
  <si>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</si>
  <si>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</si>
  <si>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</si>
  <si>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</si>
  <si>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</si>
  <si>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</si>
  <si>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</si>
  <si>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</si>
  <si>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</si>
  <si>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</si>
  <si>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</si>
  <si>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</si>
  <si>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</si>
  <si>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</si>
  <si>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</si>
  <si>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</si>
  <si>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</si>
  <si>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</si>
  <si>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</si>
  <si>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</si>
  <si>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</si>
  <si>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</si>
  <si>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</si>
  <si>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</si>
  <si>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</si>
  <si>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</si>
  <si>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</si>
  <si>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</si>
  <si>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</si>
  <si>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</si>
  <si>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</si>
  <si>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</si>
  <si>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</si>
  <si>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</si>
  <si>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</si>
  <si>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</si>
  <si>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</si>
  <si>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</si>
  <si>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</si>
  <si>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</si>
  <si>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</si>
  <si>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</si>
  <si>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</si>
  <si>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</si>
  <si>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</si>
  <si>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</si>
  <si>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</si>
  <si>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</si>
  <si>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</si>
  <si>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</si>
  <si>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</si>
  <si>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</si>
  <si>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</si>
  <si>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</si>
  <si>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</si>
  <si>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</si>
  <si>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</si>
  <si>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</si>
  <si>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</si>
  <si>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</si>
  <si>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</si>
  <si>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</si>
  <si>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</si>
  <si>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</si>
  <si>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</si>
  <si>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</si>
  <si>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</si>
  <si>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</si>
  <si>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</si>
  <si>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</si>
  <si>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</si>
  <si>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</si>
  <si>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</si>
  <si>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</si>
  <si>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</si>
  <si>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</si>
  <si>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</si>
  <si>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</si>
  <si>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</si>
  <si>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</si>
  <si>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</si>
  <si>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</si>
  <si>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</si>
  <si>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</si>
  <si>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</si>
  <si>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</si>
  <si>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</si>
  <si>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</si>
  <si>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</si>
  <si>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</si>
  <si>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</si>
  <si>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</si>
  <si>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</si>
  <si>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</si>
  <si>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</si>
  <si>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</si>
  <si>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</si>
  <si>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</si>
  <si>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</si>
  <si>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</si>
  <si>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</si>
  <si>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</si>
  <si>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</si>
  <si>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</si>
  <si>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</si>
  <si>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</si>
  <si>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</si>
  <si>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</si>
  <si>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</si>
  <si>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</si>
  <si>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</si>
  <si>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</si>
  <si>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</si>
  <si>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</si>
  <si>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</si>
  <si>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</si>
  <si>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</si>
  <si>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</si>
  <si>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</si>
  <si>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</si>
  <si>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</si>
  <si>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</si>
  <si>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</si>
  <si>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</si>
  <si>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</si>
  <si>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</si>
  <si>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</si>
  <si>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</si>
  <si>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</si>
  <si>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</si>
  <si>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</si>
  <si>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</si>
  <si>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</si>
  <si>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</si>
  <si>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</si>
  <si>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</si>
  <si>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</si>
  <si>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</si>
  <si>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</si>
  <si>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</si>
  <si>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</si>
  <si>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</si>
  <si>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</si>
  <si>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</si>
  <si>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</si>
  <si>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</si>
  <si>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</si>
  <si>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</si>
  <si>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</si>
  <si>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</si>
  <si>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</si>
  <si>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</si>
  <si>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</si>
  <si>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</si>
  <si>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</si>
  <si>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</si>
  <si>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</si>
  <si>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</si>
  <si>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</si>
  <si>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</si>
  <si>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</si>
  <si>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</si>
  <si>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</si>
  <si>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</si>
  <si>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</si>
  <si>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</si>
  <si>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</si>
  <si>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</si>
  <si>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</si>
  <si>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</si>
  <si>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</si>
  <si>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</si>
  <si>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</si>
  <si>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</si>
  <si>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</si>
  <si>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</si>
  <si>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</si>
  <si>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</si>
  <si>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</si>
  <si>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</si>
  <si>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</si>
  <si>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</si>
  <si>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</si>
  <si>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</si>
  <si>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</si>
  <si>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</si>
  <si>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</si>
  <si>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</si>
  <si>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</si>
  <si>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</si>
  <si>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</si>
  <si>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</si>
  <si>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</si>
  <si>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</si>
  <si>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</si>
  <si>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</si>
  <si>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</si>
  <si>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</si>
  <si>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</si>
  <si>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</si>
  <si>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</si>
  <si>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</si>
  <si>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</si>
  <si>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</si>
  <si>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</si>
  <si>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</si>
  <si>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</si>
  <si>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</si>
  <si>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</si>
  <si>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</si>
  <si>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</si>
  <si>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</si>
  <si>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</si>
  <si>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</si>
  <si>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</si>
  <si>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</si>
  <si>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</si>
  <si>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</si>
  <si>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</si>
  <si>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</si>
  <si>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</si>
  <si>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</si>
  <si>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</si>
  <si>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</si>
  <si>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</si>
  <si>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</si>
  <si>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</si>
  <si>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</si>
  <si>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</si>
  <si>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</si>
  <si>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</si>
  <si>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</si>
  <si>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</si>
  <si>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</si>
  <si>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</si>
  <si>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</si>
  <si>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</si>
  <si>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</si>
  <si>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</si>
  <si>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</si>
  <si>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</si>
  <si>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</si>
  <si>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</si>
  <si>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</si>
  <si>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</si>
  <si>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</si>
  <si>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</si>
  <si>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</si>
  <si>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</si>
  <si>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</si>
  <si>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</si>
  <si>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</si>
  <si>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</si>
  <si>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</si>
  <si>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</si>
  <si>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</si>
  <si>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</si>
  <si>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</si>
  <si>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</si>
  <si>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</si>
  <si>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</si>
  <si>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</si>
  <si>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</si>
  <si>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</si>
  <si>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</si>
  <si>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</si>
  <si>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</si>
  <si>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</si>
  <si>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</si>
  <si>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</si>
  <si>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</si>
  <si>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</si>
  <si>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</si>
  <si>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</si>
  <si>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</si>
  <si>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</si>
  <si>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</si>
  <si>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Should be greater than Total Mean Net Claims (B)</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</si>
  <si>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</si>
  <si>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</si>
  <si>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</si>
  <si>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</si>
  <si>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</si>
  <si>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</si>
  <si>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</si>
  <si>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</si>
  <si>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</si>
  <si>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</si>
  <si>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</si>
  <si>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</si>
  <si>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</si>
  <si>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</si>
  <si>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</si>
  <si>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</si>
  <si>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</si>
  <si>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</si>
  <si>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</si>
  <si>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</si>
  <si>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</si>
  <si>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</si>
  <si>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</si>
  <si>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</si>
  <si>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</si>
  <si>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</si>
  <si>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</si>
  <si>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</si>
  <si>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</si>
  <si>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</si>
  <si>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</si>
  <si>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</si>
  <si>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</si>
  <si>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</si>
  <si>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</si>
  <si>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</si>
  <si>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</si>
  <si>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</si>
  <si>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</si>
  <si>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</si>
  <si>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</si>
  <si>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</si>
  <si>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</si>
  <si>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</si>
  <si>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</si>
  <si>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</si>
  <si>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</si>
  <si>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</si>
  <si>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</si>
  <si>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</si>
  <si>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</si>
  <si>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</si>
  <si>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</si>
  <si>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</si>
  <si>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</si>
  <si>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</si>
  <si>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</si>
  <si>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</si>
  <si>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</si>
  <si>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</si>
  <si>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</si>
  <si>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</si>
  <si>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</si>
  <si>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</si>
  <si>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</si>
  <si>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</si>
  <si>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</si>
  <si>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</si>
  <si>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</si>
  <si>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</si>
  <si>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</si>
  <si>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</si>
  <si>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</si>
  <si>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</si>
  <si>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</si>
  <si>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</si>
  <si>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</si>
  <si>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</si>
  <si>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</si>
  <si>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</si>
  <si>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</si>
  <si>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</si>
  <si>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</si>
  <si>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</si>
  <si>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</si>
  <si>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</si>
  <si>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</si>
  <si>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</si>
  <si>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</si>
  <si>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</si>
  <si>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</si>
  <si>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</si>
  <si>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</si>
  <si>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</si>
  <si>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</si>
  <si>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</si>
  <si>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</si>
  <si>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</si>
  <si>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</si>
  <si>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</si>
  <si>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</si>
  <si>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</si>
  <si>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</si>
  <si>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</si>
  <si>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</si>
  <si>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</si>
  <si>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</si>
  <si>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</si>
  <si>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</si>
  <si>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</si>
  <si>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</si>
  <si>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</si>
  <si>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</si>
  <si>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</si>
  <si>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</si>
  <si>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</si>
  <si>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</si>
  <si>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</si>
  <si>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</si>
  <si>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</si>
  <si>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</si>
  <si>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</si>
  <si>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</si>
  <si>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</si>
  <si>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</si>
  <si>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</si>
  <si>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</si>
  <si>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</si>
  <si>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</si>
  <si>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</si>
  <si>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E (Total)</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</si>
  <si>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</si>
  <si>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</si>
  <si>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</si>
  <si>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</si>
  <si>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</si>
  <si>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</si>
  <si>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</si>
  <si>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</si>
  <si>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</si>
  <si>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</si>
  <si>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</si>
  <si>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</si>
  <si>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</si>
  <si>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</si>
  <si>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</si>
  <si>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</si>
  <si>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</si>
  <si>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</si>
  <si>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</si>
  <si>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</si>
  <si>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Should be greater than Total Mean Net Claims (A)</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</si>
  <si>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</si>
  <si>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</si>
  <si>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</si>
  <si>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</si>
  <si>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</si>
  <si>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</si>
  <si>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</si>
  <si>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</si>
  <si>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</si>
  <si>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</si>
  <si>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</si>
  <si>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</si>
  <si>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</si>
  <si>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</si>
  <si>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</si>
  <si>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</si>
  <si>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</si>
  <si>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</si>
  <si>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</si>
  <si>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</si>
  <si>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</si>
  <si>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</si>
  <si>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</si>
  <si>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</si>
  <si>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</si>
  <si>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</si>
  <si>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</si>
  <si>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</si>
  <si>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</si>
  <si>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</si>
  <si>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</si>
  <si>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</si>
  <si>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</si>
  <si>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</si>
  <si>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</si>
  <si>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</si>
  <si>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</si>
  <si>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</si>
  <si>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</si>
  <si>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</si>
  <si>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</si>
  <si>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</si>
  <si>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</si>
  <si>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</si>
  <si>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</si>
  <si>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</si>
  <si>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</si>
  <si>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</si>
  <si>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</si>
  <si>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</si>
  <si>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</si>
  <si>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</si>
  <si>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</si>
  <si>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</si>
  <si>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</si>
  <si>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</si>
  <si>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</si>
  <si>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</si>
  <si>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</si>
  <si>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</si>
  <si>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</si>
  <si>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</si>
  <si>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</si>
  <si>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</si>
  <si>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</si>
  <si>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</si>
  <si>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</si>
  <si>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</si>
  <si>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</si>
  <si>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</si>
  <si>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</si>
  <si>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</si>
  <si>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</si>
  <si>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</si>
  <si>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</si>
  <si>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</si>
  <si>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</si>
  <si>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</si>
  <si>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</si>
  <si>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</si>
  <si>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</si>
  <si>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</si>
  <si>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</si>
  <si>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</si>
  <si>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</si>
  <si>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</si>
  <si>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</si>
  <si>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</si>
  <si>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</si>
  <si>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</si>
  <si>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</si>
  <si>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</si>
  <si>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</si>
  <si>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</si>
  <si>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</si>
  <si>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</si>
  <si>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</si>
  <si>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</si>
  <si>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</si>
  <si>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</si>
  <si>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</si>
  <si>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</si>
  <si>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</si>
  <si>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</si>
  <si>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</si>
  <si>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</si>
  <si>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</si>
  <si>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</si>
  <si>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</si>
  <si>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</si>
  <si>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</si>
  <si>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</si>
  <si>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</si>
  <si>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</si>
  <si>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</si>
  <si>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</si>
  <si>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</si>
  <si>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</si>
  <si>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</si>
  <si>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</si>
  <si>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</si>
  <si>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</si>
  <si>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</si>
  <si>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</si>
  <si>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</si>
  <si>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</si>
  <si>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</si>
  <si>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</si>
  <si>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</si>
  <si>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</si>
  <si>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</si>
  <si>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</si>
  <si>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</si>
  <si>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</si>
  <si>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</si>
  <si>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</si>
  <si>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</si>
  <si>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</si>
  <si>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</si>
  <si>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</si>
  <si>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</si>
  <si>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</si>
  <si>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</si>
  <si>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</si>
  <si>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</si>
  <si>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</si>
  <si>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</si>
  <si>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</si>
  <si>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</si>
  <si>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</si>
  <si>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</si>
  <si>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</si>
  <si>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</si>
  <si>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</si>
  <si>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</si>
  <si>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</si>
  <si>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</si>
  <si>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</si>
  <si>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</si>
  <si>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</si>
  <si>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</si>
  <si>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</si>
  <si>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</si>
  <si>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</si>
  <si>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</si>
  <si>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</si>
  <si>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</si>
  <si>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</si>
  <si>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</si>
  <si>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</si>
  <si>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</si>
  <si>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</si>
  <si>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</si>
  <si>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</si>
  <si>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</si>
  <si>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</si>
  <si>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</si>
  <si>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</si>
  <si>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</si>
  <si>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</si>
  <si>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</si>
  <si>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</si>
  <si>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</si>
  <si>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</si>
  <si>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</si>
  <si>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</si>
  <si>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</si>
  <si>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</si>
  <si>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</si>
  <si>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</si>
  <si>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</si>
  <si>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</si>
  <si>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</si>
  <si>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</si>
  <si>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</si>
  <si>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</si>
  <si>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</si>
  <si>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</si>
  <si>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</si>
  <si>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</si>
  <si>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</si>
  <si>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</si>
  <si>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</si>
  <si>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</si>
  <si>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</si>
  <si>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</si>
  <si>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</si>
  <si>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</si>
  <si>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</si>
  <si>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</si>
  <si>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</si>
  <si>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</si>
  <si>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</si>
  <si>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</si>
  <si>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</si>
  <si>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</si>
  <si>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</si>
  <si>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</si>
  <si>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</si>
  <si>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</si>
  <si>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</si>
  <si>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</si>
  <si>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</si>
  <si>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</si>
  <si>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</si>
  <si>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</si>
  <si>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</si>
  <si>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</si>
  <si>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</si>
  <si>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</si>
  <si>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</si>
  <si>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</si>
  <si>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</si>
  <si>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</si>
  <si>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</si>
  <si>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</si>
  <si>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</si>
  <si>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</si>
  <si>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</si>
  <si>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</si>
  <si>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</si>
  <si>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</si>
  <si>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</si>
  <si>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</si>
  <si>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</si>
  <si>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</si>
  <si>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</si>
  <si>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</si>
  <si>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</si>
  <si>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</si>
  <si>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</si>
  <si>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</si>
  <si>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</si>
  <si>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</si>
  <si>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</si>
  <si>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</si>
  <si>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</si>
  <si>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</si>
  <si>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</si>
  <si>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</si>
  <si>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</si>
  <si>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</si>
  <si>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</si>
  <si>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</si>
  <si>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</si>
  <si>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</si>
  <si>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</si>
  <si>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</si>
  <si>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</si>
  <si>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</si>
  <si>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</si>
  <si>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</si>
  <si>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</si>
  <si>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</si>
  <si>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</si>
  <si>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</si>
  <si>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</si>
  <si>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</si>
  <si>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</si>
  <si>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</si>
  <si>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</si>
  <si>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</si>
  <si>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</si>
  <si>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</si>
  <si>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</si>
  <si>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</si>
  <si>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</si>
  <si>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</si>
  <si>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</si>
  <si>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</si>
  <si>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</si>
  <si>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</si>
  <si>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</si>
  <si>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</si>
  <si>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</si>
  <si>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</si>
  <si>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</si>
  <si>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</si>
  <si>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</si>
  <si>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</si>
  <si>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</si>
  <si>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</si>
  <si>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</si>
  <si>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</si>
  <si>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</si>
  <si>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</si>
  <si>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</si>
  <si>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</si>
  <si>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</si>
  <si>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</si>
  <si>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</si>
  <si>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</si>
  <si>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</si>
  <si>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</si>
  <si>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</si>
  <si>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</si>
  <si>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</si>
  <si>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</si>
  <si>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</si>
  <si>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</si>
  <si>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</si>
  <si>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</si>
  <si>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</si>
  <si>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</si>
  <si>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</si>
  <si>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</si>
  <si>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</si>
  <si>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</si>
  <si>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</si>
  <si>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</si>
  <si>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</si>
  <si>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</si>
  <si>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</si>
  <si>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</si>
  <si>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</si>
  <si>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</si>
  <si>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</si>
  <si>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</si>
  <si>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</si>
  <si>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</si>
  <si>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</si>
  <si>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</si>
  <si>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</si>
  <si>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</si>
  <si>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</si>
  <si>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</si>
  <si>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</si>
  <si>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</si>
  <si>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</si>
  <si>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</si>
  <si>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</si>
  <si>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</si>
  <si>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</si>
  <si>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</si>
  <si>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</si>
  <si>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</si>
  <si>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</si>
  <si>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</si>
  <si>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</si>
  <si>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</si>
  <si>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</si>
  <si>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</si>
  <si>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</si>
  <si>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</si>
  <si>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</si>
  <si>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</si>
  <si>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</si>
  <si>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</si>
  <si>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</si>
  <si>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</si>
  <si>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</si>
  <si>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</si>
  <si>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</si>
  <si>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</si>
  <si>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</si>
  <si>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</si>
  <si>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</si>
  <si>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</si>
  <si>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</si>
  <si>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</si>
  <si>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</si>
  <si>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</si>
  <si>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</si>
  <si>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</si>
  <si>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</si>
  <si>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</si>
  <si>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</si>
  <si>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</si>
  <si>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</si>
  <si>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</si>
  <si>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</si>
  <si>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</si>
  <si>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</si>
  <si>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</si>
  <si>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</si>
  <si>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</si>
  <si>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</si>
  <si>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</si>
  <si>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</si>
  <si>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</si>
  <si>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</si>
  <si>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</si>
  <si>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</si>
  <si>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</si>
  <si>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</si>
  <si>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</si>
  <si>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</si>
  <si>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</si>
  <si>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</si>
  <si>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</si>
  <si>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</si>
  <si>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</si>
  <si>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</si>
  <si>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</si>
  <si>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</si>
  <si>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</si>
  <si>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</si>
  <si>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</si>
  <si>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</si>
  <si>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</si>
  <si>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</si>
  <si>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</si>
  <si>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</si>
  <si>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r>
      <t xml:space="preserve">The premium volume and loss ratio assumptions for new business within the LCR submissions should be consistent with the relevant SBF used in modelling the LCR. Agents are expected to provide comments where there are differences between the ultimate LCR and SBF and between the One Year LCR and Ultimate LCR. Enter all values as positive amounts. </t>
    </r>
    <r>
      <rPr>
        <sz val="10"/>
        <color rgb="FFFF0000"/>
        <rFont val="Segoe UI"/>
        <family val="2"/>
      </rPr>
      <t>Additionally, agents are expected to provide comments on differences between one year and ultimate premium and claim amounts. Note that there are expected differences due to the deviation in reporting basis between 1 year and ultimate however these should be understood and explainable. Please note that one year claims should be consistent with the claims used in the one year SCR calculation i.e. it should include any model loss ratio uplifts to plan where applicable.</t>
    </r>
  </si>
  <si>
    <t>LCR and SBF reconciliations</t>
  </si>
  <si>
    <t>Item</t>
  </si>
  <si>
    <t>LCR ultimate</t>
  </si>
  <si>
    <t>SBF</t>
  </si>
  <si>
    <t>Difference 
(absolute)</t>
  </si>
  <si>
    <t>Difference 
(relative)</t>
  </si>
  <si>
    <t>LCR one year</t>
  </si>
  <si>
    <t>Net premium</t>
  </si>
  <si>
    <t>= 313.1 D1</t>
  </si>
  <si>
    <t>= A1 - B1</t>
  </si>
  <si>
    <t>=1 - (A1/B1)
w: if ABS(D1) &gt; 2% &amp; ABS(C1) &gt; £1m</t>
  </si>
  <si>
    <t>w: if &gt; A1</t>
  </si>
  <si>
    <t>= G1 - A1</t>
  </si>
  <si>
    <t>=1 - (G1/A1)
w: if ABS(I1) &gt; 2% &amp; ABS(H1) &gt; £1m</t>
  </si>
  <si>
    <t>Net claims</t>
  </si>
  <si>
    <t>= A1 * 561 G Total</t>
  </si>
  <si>
    <t>= A2 - B2</t>
  </si>
  <si>
    <t>=1 - (A2/B2)
w: if ABS(D2) &gt; 2% &amp; ABS(C2) &gt; £1m</t>
  </si>
  <si>
    <t>= 311.2 PY YoA col L</t>
  </si>
  <si>
    <t>= G2 - A2</t>
  </si>
  <si>
    <t>=1 - (G2/A2)
w: if ABS(I2) &gt; 2% &amp; ABS(H2) &gt; £1m</t>
  </si>
  <si>
    <t>The profit (mean) assumptions for new business within the LCR submissions is not on the same basis as mean profit in the relevant SBF. 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</si>
  <si>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</si>
  <si>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</si>
  <si>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</si>
  <si>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</si>
  <si>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</si>
  <si>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</si>
  <si>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</si>
  <si>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</si>
  <si>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</si>
  <si>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</si>
  <si>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</si>
  <si>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</si>
  <si>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</si>
  <si>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</si>
  <si>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</si>
  <si>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</si>
  <si>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</si>
  <si>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</si>
  <si>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</si>
  <si>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</si>
  <si>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</si>
  <si>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</si>
  <si>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</si>
  <si>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</si>
  <si>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</si>
  <si>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</si>
  <si>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</si>
  <si>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</si>
  <si>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</si>
  <si>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</si>
  <si>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</si>
  <si>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</si>
  <si>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</si>
  <si>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</si>
  <si>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</si>
  <si>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</si>
  <si>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P550002</t>
  </si>
  <si>
    <t xml:space="preserve"> = form 314, column A, row 2 (rev signage)</t>
  </si>
  <si>
    <t>P550003</t>
  </si>
  <si>
    <t xml:space="preserve"> = form 312, column O, line 2, ULO row (rev signage)</t>
  </si>
  <si>
    <t>V550003</t>
  </si>
  <si>
    <t>E7b</t>
  </si>
  <si>
    <t>Please review if the signage entered is correct; typically (but not in all cases) we would expect this entry for RI costs beyond planned year to be less than or equal to zero.</t>
  </si>
  <si>
    <t>V550006</t>
  </si>
  <si>
    <t>LCR one-year Net Premium</t>
  </si>
  <si>
    <t>Is G1 &lt;= A1</t>
  </si>
  <si>
    <t>LCR one-year net premium should be less than LCR ultimate net premium.</t>
  </si>
  <si>
    <t>G1 - A1 &lt;= £100,000</t>
  </si>
  <si>
    <t>V550004</t>
  </si>
  <si>
    <t>Difference (Relative) LCR Net Premium - one-year v ultimate</t>
  </si>
  <si>
    <t>Should be less than 2% OR ABS(I1) can be more than 2% ONLY where absolute difference (ABS(H1)) is less than £1m.</t>
  </si>
  <si>
    <t>The difference in new business net premium from SBF and LCR one-year should be consistent.</t>
  </si>
  <si>
    <t>V550005</t>
  </si>
  <si>
    <t>Difference (Relative) LCR Net Claims - one-year v ultimate</t>
  </si>
  <si>
    <t>Should be less than 2% OR ABS(I2) can be more than 2% ONLY where absolute difference (ABS(H2))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</si>
  <si>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</si>
  <si>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</si>
  <si>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</si>
  <si>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</si>
  <si>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</si>
  <si>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</si>
  <si>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</si>
  <si>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</si>
  <si>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</si>
  <si>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</si>
  <si>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</si>
  <si>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</si>
  <si>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</si>
  <si>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</si>
  <si>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</si>
  <si>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</si>
  <si>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</si>
  <si>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</si>
  <si>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</si>
  <si>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</si>
  <si>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</si>
  <si>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</si>
  <si>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</si>
  <si>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</si>
  <si>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</si>
  <si>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</si>
  <si>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</si>
  <si>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</si>
  <si>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</si>
  <si>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</si>
  <si>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</si>
  <si>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</si>
  <si>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</si>
  <si>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</si>
  <si>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</si>
  <si>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</si>
  <si>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</si>
  <si>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</si>
  <si>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</si>
  <si>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</si>
  <si>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</si>
  <si>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</si>
  <si>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</si>
  <si>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</si>
  <si>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</si>
  <si>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</si>
  <si>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</si>
  <si>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</si>
  <si>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</si>
  <si>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</si>
  <si>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</si>
  <si>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</si>
  <si>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</si>
  <si>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</si>
  <si>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</si>
  <si>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t>This question is to compare SBF and modelled loss ratios. Please refer to Lloyd's Capital Guidance on Lloyds.com for details.
Complete the tables below for the proposed YoA. Loss ratios and CoVs should be in % to 2 d.p. The inputs must be whole number format e.g. 50 % should be inputted as '50'.
The Class Names are populated from the selections made at the start of the pre-setup process.</t>
  </si>
  <si>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</si>
  <si>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</si>
  <si>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</si>
  <si>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</si>
  <si>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</si>
  <si>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</si>
  <si>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</si>
  <si>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</si>
  <si>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</si>
  <si>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</si>
  <si>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</si>
  <si>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</si>
  <si>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</si>
  <si>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</si>
  <si>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</si>
  <si>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</si>
  <si>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</si>
  <si>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</si>
  <si>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</si>
  <si>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</si>
  <si>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</si>
  <si>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</si>
  <si>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</si>
  <si>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</si>
  <si>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</si>
  <si>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</si>
  <si>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</si>
  <si>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</si>
  <si>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</si>
  <si>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</si>
  <si>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</si>
  <si>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</si>
  <si>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</si>
  <si>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</si>
  <si>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</si>
  <si>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</si>
  <si>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</si>
  <si>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</si>
  <si>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</si>
  <si>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</si>
  <si>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</si>
  <si>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</si>
  <si>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</si>
  <si>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</si>
  <si>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</si>
  <si>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</si>
  <si>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</si>
  <si>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</si>
  <si>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</si>
  <si>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</si>
  <si>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</si>
  <si>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</si>
  <si>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</si>
  <si>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</si>
  <si>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</si>
  <si>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</si>
  <si>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</si>
  <si>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</si>
  <si>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</si>
  <si>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</si>
  <si>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</si>
  <si>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</si>
  <si>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</si>
  <si>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</si>
  <si>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</si>
  <si>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</si>
  <si>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</si>
  <si>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</si>
  <si>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</si>
  <si>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</si>
  <si>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</si>
  <si>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</si>
  <si>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</si>
  <si>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</si>
  <si>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</si>
  <si>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</si>
  <si>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</si>
  <si>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</si>
  <si>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</si>
  <si>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</si>
  <si>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</si>
  <si>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</si>
  <si>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</si>
  <si>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</si>
  <si>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</si>
  <si>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</si>
  <si>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</si>
  <si>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</si>
  <si>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</si>
  <si>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</si>
  <si>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</si>
  <si>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</si>
  <si>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</si>
  <si>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</si>
  <si>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</si>
  <si>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</si>
  <si>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</si>
  <si>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</si>
  <si>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</si>
  <si>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</si>
  <si>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</si>
  <si>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</si>
  <si>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</si>
  <si>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</si>
  <si>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</si>
  <si>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</si>
  <si>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</si>
  <si>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</si>
  <si>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</si>
  <si>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</si>
  <si>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</si>
  <si>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</si>
  <si>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</si>
  <si>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</si>
  <si>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</si>
  <si>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</si>
  <si>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</si>
  <si>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</si>
  <si>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</si>
  <si>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</si>
  <si>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</si>
  <si>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</si>
  <si>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</si>
  <si>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</si>
  <si>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</si>
  <si>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</si>
  <si>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</si>
  <si>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</si>
  <si>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</si>
  <si>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</si>
  <si>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</si>
  <si>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</si>
  <si>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</si>
  <si>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</si>
  <si>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</si>
  <si>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</si>
  <si>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</si>
  <si>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</si>
  <si>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</si>
  <si>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</si>
  <si>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</si>
  <si>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</si>
  <si>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</si>
  <si>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</si>
  <si>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</si>
  <si>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</si>
  <si>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</si>
  <si>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</si>
  <si>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</si>
  <si>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</si>
  <si>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</si>
  <si>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</si>
  <si>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</si>
  <si>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</si>
  <si>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</si>
  <si>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</si>
  <si>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</si>
  <si>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</si>
  <si>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</si>
  <si>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</si>
  <si>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r>
      <rPr>
        <sz val="10"/>
        <color rgb="FF000000"/>
        <rFont val="Segoe UI"/>
      </rPr>
      <t>Submitted SCR</t>
    </r>
    <r>
      <rPr>
        <sz val="10"/>
        <color rgb="FFFF0000"/>
        <rFont val="Segoe UI"/>
      </rPr>
      <t xml:space="preserve"> + Management Adjustment + Risk Margin CoC
</t>
    </r>
    <r>
      <rPr>
        <strike/>
        <sz val="10"/>
        <color rgb="FFFF0000"/>
        <rFont val="Arial"/>
      </rPr>
      <t>(first bar in graph below)</t>
    </r>
  </si>
  <si>
    <r>
      <rPr>
        <sz val="10"/>
        <color rgb="FFFFFFFF"/>
        <rFont val="Segoe UI"/>
      </rPr>
      <t>= 309.1 B1</t>
    </r>
    <r>
      <rPr>
        <sz val="10"/>
        <color rgb="FFFF0000"/>
        <rFont val="Segoe UI"/>
      </rPr>
      <t xml:space="preserve"> + B2a + B3</t>
    </r>
  </si>
  <si>
    <t>Impact of the RI contract boundaries change on the projected T=0 Balance Sheet (Q4) if modelled</t>
  </si>
  <si>
    <t>= IF 570.3 K = Yes THEN 570.2 I Total ELSE 0</t>
  </si>
  <si>
    <r>
      <t xml:space="preserve">Intermediate SCR (removing RI contract boundaries change in T=0 Balance Sheet where appropriate)
</t>
    </r>
    <r>
      <rPr>
        <strike/>
        <sz val="10"/>
        <color rgb="FFFF0000"/>
        <rFont val="Arial"/>
        <family val="2"/>
      </rPr>
      <t>(second bar in graph below)</t>
    </r>
  </si>
  <si>
    <t>= 571.1 Submitted SCR +
571.1 Impact of RICB change on Balance Sheet</t>
  </si>
  <si>
    <t>Q2 QSR Technical Provisions reinsurance contract boundaries adjustment to SCR</t>
  </si>
  <si>
    <t>= 570.1 D Total (rev signage) / 1.35</t>
  </si>
  <si>
    <r>
      <t xml:space="preserve">Final SCR
</t>
    </r>
    <r>
      <rPr>
        <strike/>
        <sz val="10"/>
        <color rgb="FFFF0000"/>
        <rFont val="Arial"/>
        <family val="2"/>
      </rPr>
      <t>(third bar in graph below)</t>
    </r>
  </si>
  <si>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</si>
  <si>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</si>
  <si>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</si>
  <si>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</si>
  <si>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</si>
  <si>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</si>
  <si>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</si>
  <si>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</si>
  <si>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</si>
  <si>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</si>
  <si>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</si>
  <si>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</si>
  <si>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</si>
  <si>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</si>
  <si>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</si>
  <si>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</si>
  <si>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</si>
  <si>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</si>
  <si>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</si>
  <si>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</si>
  <si>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</si>
  <si>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</si>
  <si>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</si>
  <si>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</si>
  <si>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</si>
  <si>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</si>
  <si>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</si>
  <si>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</si>
  <si>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</si>
  <si>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</si>
  <si>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</si>
  <si>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</si>
  <si>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</si>
  <si>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</si>
  <si>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</si>
  <si>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</si>
  <si>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</si>
  <si>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</si>
  <si>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</si>
  <si>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</si>
  <si>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</si>
  <si>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</si>
  <si>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</si>
  <si>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</si>
  <si>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</si>
  <si>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</si>
  <si>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</si>
  <si>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</si>
  <si>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</si>
  <si>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</si>
  <si>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</si>
  <si>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</si>
  <si>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t>= 313.3: F1 + F4a</t>
  </si>
  <si>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</si>
  <si>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</si>
  <si>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</si>
  <si>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</si>
  <si>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</si>
  <si>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</si>
  <si>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</si>
  <si>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</si>
  <si>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</si>
  <si>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</si>
  <si>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</si>
  <si>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</si>
  <si>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</si>
  <si>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</si>
  <si>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</si>
  <si>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</si>
  <si>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</si>
  <si>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</si>
  <si>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</si>
  <si>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</si>
  <si>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</si>
  <si>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</si>
  <si>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</si>
  <si>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</si>
  <si>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</si>
  <si>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</si>
  <si>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</si>
  <si>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</si>
  <si>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</si>
  <si>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</si>
  <si>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</si>
  <si>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</si>
  <si>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</si>
  <si>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</si>
  <si>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</si>
  <si>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</si>
  <si>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</si>
  <si>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</si>
  <si>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</si>
  <si>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</si>
  <si>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</si>
  <si>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</si>
  <si>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</si>
  <si>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</si>
  <si>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</si>
  <si>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</si>
  <si>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</si>
  <si>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</si>
  <si>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</si>
  <si>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</si>
  <si>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</si>
  <si>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</si>
  <si>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</si>
  <si>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</si>
  <si>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</si>
  <si>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</si>
  <si>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</si>
  <si>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</si>
  <si>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</si>
  <si>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</si>
  <si>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</si>
  <si>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</si>
  <si>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</si>
  <si>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</si>
  <si>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</si>
  <si>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</si>
  <si>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</si>
  <si>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</si>
  <si>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</si>
  <si>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</si>
  <si>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</si>
  <si>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</si>
  <si>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</si>
  <si>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</si>
  <si>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</si>
  <si>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</si>
  <si>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</si>
  <si>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</si>
  <si>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</si>
  <si>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</si>
  <si>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</si>
  <si>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</si>
  <si>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</si>
  <si>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</si>
  <si>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</si>
  <si>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vs. Ultimate premium risk mean claims + 1/2 * Earned Reserves</t>
  </si>
  <si>
    <t>= 600B SCR: (SCR agreed)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</si>
  <si>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</si>
  <si>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</si>
  <si>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</si>
  <si>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</si>
  <si>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</si>
  <si>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</si>
  <si>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</si>
  <si>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</si>
  <si>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</si>
  <si>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</si>
  <si>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</si>
  <si>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</si>
  <si>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</si>
  <si>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</si>
  <si>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</si>
  <si>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</si>
  <si>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</si>
  <si>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</si>
  <si>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</si>
  <si>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</si>
  <si>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</si>
  <si>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</si>
  <si>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</si>
  <si>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</si>
  <si>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</si>
  <si>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</si>
  <si>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</si>
  <si>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</si>
  <si>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</si>
  <si>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</si>
  <si>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</si>
  <si>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</si>
  <si>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</si>
  <si>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</si>
  <si>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</si>
  <si>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</si>
  <si>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</si>
  <si>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</si>
  <si>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</si>
  <si>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</si>
  <si>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</si>
  <si>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vs. Ultimate premium risk mean claims + 1/2 * Earned Reserves</t>
  </si>
  <si>
    <t>= 600B Insurance Risk: (1:200)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</si>
  <si>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</si>
  <si>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</si>
  <si>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</si>
  <si>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</si>
  <si>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</si>
  <si>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</si>
  <si>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</si>
  <si>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</si>
  <si>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</si>
  <si>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</si>
  <si>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</si>
  <si>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</si>
  <si>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</si>
  <si>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</si>
  <si>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</si>
  <si>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</si>
  <si>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</si>
  <si>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</si>
  <si>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</si>
  <si>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</si>
  <si>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</si>
  <si>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</si>
  <si>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</si>
  <si>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</si>
  <si>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</si>
  <si>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</si>
  <si>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</si>
  <si>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</si>
  <si>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</si>
  <si>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</si>
  <si>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</si>
  <si>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</si>
  <si>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</si>
  <si>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</si>
  <si>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</si>
  <si>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</si>
  <si>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</si>
  <si>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</si>
  <si>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</si>
  <si>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</si>
  <si>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</si>
  <si>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</si>
  <si>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</si>
  <si>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</si>
  <si>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</si>
  <si>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</si>
  <si>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</si>
  <si>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</si>
  <si>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</si>
  <si>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</si>
  <si>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</si>
  <si>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</si>
  <si>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</si>
  <si>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</si>
  <si>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</si>
  <si>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</si>
  <si>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</si>
  <si>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</si>
  <si>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</si>
  <si>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</si>
  <si>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</si>
  <si>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</si>
  <si>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</si>
  <si>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</si>
  <si>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</si>
  <si>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</si>
  <si>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</si>
  <si>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</si>
  <si>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</si>
  <si>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</si>
  <si>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</si>
  <si>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</si>
  <si>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</si>
  <si>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</si>
  <si>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</si>
  <si>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</si>
  <si>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</si>
  <si>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</si>
  <si>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</si>
  <si>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</si>
  <si>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</si>
  <si>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</si>
  <si>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</si>
  <si>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</si>
  <si>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</si>
  <si>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</si>
  <si>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</si>
  <si>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</si>
  <si>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</si>
  <si>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</si>
  <si>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</si>
  <si>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</si>
  <si>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</si>
  <si>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</si>
  <si>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</si>
  <si>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</si>
  <si>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</si>
  <si>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</si>
  <si>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</si>
  <si>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</si>
  <si>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</si>
  <si>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</si>
  <si>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</si>
  <si>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</si>
  <si>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</si>
  <si>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</si>
  <si>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</si>
  <si>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</si>
  <si>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</si>
  <si>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</si>
  <si>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</si>
  <si>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</si>
  <si>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</si>
  <si>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</si>
  <si>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</si>
  <si>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</si>
  <si>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</si>
  <si>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</si>
  <si>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</si>
  <si>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</si>
  <si>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</si>
  <si>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</si>
  <si>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</si>
  <si>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</si>
  <si>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</si>
  <si>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</si>
  <si>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</si>
  <si>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</si>
  <si>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</si>
  <si>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</si>
  <si>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</si>
  <si>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</si>
  <si>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</si>
  <si>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</si>
  <si>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</si>
  <si>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</si>
  <si>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 600B Operational Risk 1:200 / 600A (Ult Prem Risk Mean Claims + 1/2 * Earned Reserves)</t>
  </si>
  <si>
    <t>IFERROR((D116-E116)/E116,"")</t>
  </si>
  <si>
    <t>IFERROR(IF(ABS($G116)&gt;$L$12,IF($G116&gt;0,$L$21,$L$20),""),"")</t>
  </si>
  <si>
    <t>C. ONE YEAR RISK</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</si>
  <si>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</si>
  <si>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</si>
  <si>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</si>
  <si>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</si>
  <si>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</si>
  <si>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</si>
  <si>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</si>
  <si>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</si>
  <si>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</si>
  <si>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</si>
  <si>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</si>
  <si>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</si>
  <si>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</si>
  <si>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</si>
  <si>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</si>
  <si>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</si>
  <si>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</si>
  <si>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</si>
  <si>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</si>
  <si>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</si>
  <si>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</si>
  <si>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</si>
  <si>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</si>
  <si>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</si>
  <si>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</si>
  <si>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</si>
  <si>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</si>
  <si>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</si>
  <si>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</si>
  <si>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</si>
  <si>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</si>
  <si>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</si>
  <si>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</si>
  <si>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</si>
  <si>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</si>
  <si>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</si>
  <si>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</si>
  <si>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</si>
  <si>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</si>
  <si>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</si>
  <si>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</si>
  <si>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</si>
  <si>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</si>
  <si>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</si>
  <si>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</si>
  <si>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</si>
  <si>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</si>
  <si>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</si>
  <si>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</si>
  <si>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</si>
  <si>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</si>
  <si>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</si>
  <si>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</si>
  <si>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</si>
  <si>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</si>
  <si>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</si>
  <si>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</si>
  <si>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</si>
  <si>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</si>
  <si>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</si>
  <si>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</si>
  <si>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</si>
  <si>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</si>
  <si>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</si>
  <si>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</si>
  <si>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</si>
  <si>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</si>
  <si>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</si>
  <si>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</si>
  <si>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</si>
  <si>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</si>
  <si>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</si>
  <si>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</si>
  <si>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</si>
  <si>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</si>
  <si>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</si>
  <si>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</si>
  <si>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</si>
  <si>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</si>
  <si>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</si>
  <si>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</si>
  <si>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</si>
  <si>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</si>
  <si>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</si>
  <si>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</si>
  <si>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</si>
  <si>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</si>
  <si>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</si>
  <si>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</si>
  <si>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</si>
  <si>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</si>
  <si>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</si>
  <si>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</si>
  <si>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</si>
  <si>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</si>
  <si>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</si>
  <si>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</si>
  <si>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</si>
  <si>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Changes to rows below
Blue = change to row header text</t>
  </si>
  <si>
    <t>Loading [Note 1]</t>
  </si>
  <si>
    <t>NEW column for numbered references</t>
  </si>
  <si>
    <t>NEW row for lettered references</t>
  </si>
  <si>
    <t>REMOVE</t>
  </si>
  <si>
    <t>NEW</t>
  </si>
  <si>
    <t>NEW warnings</t>
  </si>
  <si>
    <t>Document reference</t>
  </si>
  <si>
    <t>£ / %pts change</t>
  </si>
  <si>
    <t>OLD FORMULAE</t>
  </si>
  <si>
    <t>Ultimate SCR (inc Management Adjustment)</t>
  </si>
  <si>
    <r>
      <t>= 309.1 B1</t>
    </r>
    <r>
      <rPr>
        <sz val="10"/>
        <color rgb="FFFF0000"/>
        <rFont val="Segoe UI"/>
        <family val="2"/>
      </rPr>
      <t xml:space="preserve"> + 309.1 B2a</t>
    </r>
  </si>
  <si>
    <t>w: if empty</t>
  </si>
  <si>
    <t>Management Adjustment (Ultimate SCR)</t>
  </si>
  <si>
    <t>= 309.1 B2a</t>
  </si>
  <si>
    <t>Ultimate Exposure = Ult Prem Risk Mean Net Claims + 1/2 * Earned Reserves [Notes 2 &amp; 3]</t>
  </si>
  <si>
    <t>= ( 313.3 H1 + 313.3 H4a ) + ( 0.5 * 313.3 H5 )</t>
  </si>
  <si>
    <t xml:space="preserve">Ultimate SCR Stress (Ultimate SCR - Mean) </t>
  </si>
  <si>
    <t>= ( 309.1 B1 + 309.1 B2a ) - 310 A2</t>
  </si>
  <si>
    <t xml:space="preserve">Mean vs Exposure </t>
  </si>
  <si>
    <t>= 600 A6 / 600 A5</t>
  </si>
  <si>
    <t>= 600 B6 / 600 B5</t>
  </si>
  <si>
    <t>Ultimate SCR vs Exposure</t>
  </si>
  <si>
    <t>= ( 309.1 B4 [This Return]  + 600 A1 ) / 600 A5</t>
  </si>
  <si>
    <t>= ( 309.1 B4 [Selected Return] + 600 B1 ) / 600 B5</t>
  </si>
  <si>
    <t>Ultimate SCR Stress vs Exposure</t>
  </si>
  <si>
    <t>= ( ( 309.1 B4 [This Return]  + 600 A1 ) - 600 A6 ) / 600 A5</t>
  </si>
  <si>
    <t>= ( ( 309.1 B4 [Selected Return]  + 600 B1 ) - 600 B6 ) / 600 B5</t>
  </si>
  <si>
    <t>One year</t>
  </si>
  <si>
    <t>1Yr SCR (inc Management Adjustment)</t>
  </si>
  <si>
    <r>
      <t>= 309.1 A1</t>
    </r>
    <r>
      <rPr>
        <sz val="10"/>
        <color rgb="FFFF0000"/>
        <rFont val="Segoe UI"/>
        <family val="2"/>
      </rPr>
      <t xml:space="preserve"> + 309.1 A2a</t>
    </r>
  </si>
  <si>
    <t>Management Adjustment (1Yr SCR)</t>
  </si>
  <si>
    <t>= 309.1 A2a</t>
  </si>
  <si>
    <t>1Yr SCR vs Ultimate SCR</t>
  </si>
  <si>
    <t>= ( 309.1 A4 [This Return] + 600 A2 ) / ( 309.1 B4 [This Return] + 600 A1 )</t>
  </si>
  <si>
    <t>= ( 309.1 A4 [Selected Return] + 600 B2 ) / ( 309.1 B4 [Selected Return] + 600 B1 )</t>
  </si>
  <si>
    <t>Diversification</t>
  </si>
  <si>
    <t>Insurance Risk Diversification credit (%)</t>
  </si>
  <si>
    <t>= ( ( 309.2 G2 + 309.2 G3) - 309.2 G1 ) / ( 309.2 G2 + 309.2 G3 )</t>
  </si>
  <si>
    <t>Overall Risk Diversification credit (%)</t>
  </si>
  <si>
    <t>= ( ( - 309.2 G10 ) / 309.2 G9</t>
  </si>
  <si>
    <t>Exposure (Ultimate premium risk mean claims) [Note 2]</t>
  </si>
  <si>
    <t>= 313.3 H1 + 313.3 H4a</t>
  </si>
  <si>
    <t>Mean [Note 6]</t>
  </si>
  <si>
    <t>Stress (1:200 - mean)</t>
  </si>
  <si>
    <t>= 309.2 G2 - 314.1 A2</t>
  </si>
  <si>
    <t>= 600 A18 / 600 A17</t>
  </si>
  <si>
    <t>= 600 B18 / 600 B17</t>
  </si>
  <si>
    <t xml:space="preserve">1:200 vs Exposure </t>
  </si>
  <si>
    <t>= 600 A20 / 600 A17</t>
  </si>
  <si>
    <t>= 600 B20 / 600 B17</t>
  </si>
  <si>
    <t>Stress vs Exposure</t>
  </si>
  <si>
    <t>= 600 A19 / 600 A17</t>
  </si>
  <si>
    <t>= 600 B19 / 600 B17</t>
  </si>
  <si>
    <t>Premium risk diversification credit [ 1 - (Prem risk ultimate post div/Prem risk ultimate pre div) ]</t>
  </si>
  <si>
    <t>= 1 - ( 600 A21 / 600 A20 )</t>
  </si>
  <si>
    <t>= 1 - ( 600 B21 / 600 B20 )</t>
  </si>
  <si>
    <t>Exposure (Earned reserves) [Note 3]</t>
  </si>
  <si>
    <t>= 313.3 H5</t>
  </si>
  <si>
    <t>= 309.2 G3 - 314.1 A3</t>
  </si>
  <si>
    <t>= 600 A27 / 600 A26</t>
  </si>
  <si>
    <t>= 600 B27 / 600 B26</t>
  </si>
  <si>
    <t>= 600 A29 / 600 A26</t>
  </si>
  <si>
    <t>= 600 B29 / 600 B26</t>
  </si>
  <si>
    <t>= 600 A28 / 600 A26</t>
  </si>
  <si>
    <t>= 600 B28 / 600 B26</t>
  </si>
  <si>
    <t>Reserve risk diversification credit [ 1 - (Res risk ultimate post div/Res risk ultimate pre div) ]</t>
  </si>
  <si>
    <t>= 1 - ( 600 A30 / 600 A29 )</t>
  </si>
  <si>
    <t>= 1 - ( 600 B30 / 600 B29 )</t>
  </si>
  <si>
    <t>RI Recoveries 1:200 [Note 4]</t>
  </si>
  <si>
    <t>= 311.1 G4 - 311.1 G3</t>
  </si>
  <si>
    <t>= 309.2 I4</t>
  </si>
  <si>
    <t>Credit Risk vs RI Recoveries</t>
  </si>
  <si>
    <t>= 600 A36 / 600 A35</t>
  </si>
  <si>
    <t>= 600 B36 / 600 B35</t>
  </si>
  <si>
    <t>Credit risk diversification credit  [ 1 - (Credit risk ultimate post div/Credit risk ultimate pre div) ]</t>
  </si>
  <si>
    <t>= 1 - ( 600 A37 / 600 A36 )</t>
  </si>
  <si>
    <t>= 1 - ( 600 B37 - 600 B36 )</t>
  </si>
  <si>
    <t>Available assets [Note 5]</t>
  </si>
  <si>
    <t>= 312.2 Q Total - 312.2 Q + 313.1 D1</t>
  </si>
  <si>
    <t>= 309.2 G7 - 314.2 D7</t>
  </si>
  <si>
    <t>= 309.2 I7</t>
  </si>
  <si>
    <t>= 600 A41 / 600 A40</t>
  </si>
  <si>
    <t>= 600 B41 / 600 B40</t>
  </si>
  <si>
    <t>= 600 A43 / 600 A40</t>
  </si>
  <si>
    <t>= 600 B43 / 600 B40</t>
  </si>
  <si>
    <t>Stress vs Available Assets</t>
  </si>
  <si>
    <t>= 600 A42 / 600 A40</t>
  </si>
  <si>
    <t>= 600 B42 / 600 B40</t>
  </si>
  <si>
    <t>Market risk diversification credit  [ 1 - (Mkt risk ultimate post div/Mkt risk ultimate pre div) ]</t>
  </si>
  <si>
    <t>= 1 - ( 600 A44 / 600 A43 )</t>
  </si>
  <si>
    <t>= 1 - ( 600 B44 / 600 B43 )</t>
  </si>
  <si>
    <t>= 309.2 I8</t>
  </si>
  <si>
    <t>1:200 vs Exposure (Ult Prem Risk Mean Net Claims + 1/2 * Earned Reserves)</t>
  </si>
  <si>
    <t>= 600 A49 / 600 A5</t>
  </si>
  <si>
    <t>= 600 B49 / 600 B5</t>
  </si>
  <si>
    <t>Operational risk diversification credit [ 1 - (Op risk ultimate post div/Op risk ultimate pre div) ]</t>
  </si>
  <si>
    <t>= 1 - ( 600 A50 / 600 A49 )</t>
  </si>
  <si>
    <t>= 1 - ( 600 B50 / 600 B49 )</t>
  </si>
  <si>
    <r>
      <rPr>
        <sz val="10"/>
        <color rgb="FFFF0000"/>
        <rFont val="Segoe UI"/>
        <family val="2"/>
      </rPr>
      <t>[1]</t>
    </r>
    <r>
      <rPr>
        <sz val="10"/>
        <color theme="1"/>
        <rFont val="Segoe UI"/>
        <family val="2"/>
      </rPr>
      <t xml:space="preserve"> Loadings should be manually entered here.</t>
    </r>
  </si>
  <si>
    <t>[2] Ultimate premium risk mean claims; this should include all unearned and Proposed YoA claims to ultimate. Source: LCR 313 table 3, column H row 1 plus 4a (this reconciles to 502 column B Total).</t>
  </si>
  <si>
    <t>[3] Earned Reserves. Source: LCR 313 table 3, column H row 5 (this reconciles to LCR 510 column A Total ).</t>
  </si>
  <si>
    <t>[4] Approximation for RI recoveries. Source: LCR 311 table 1, column G row 4 less row 3.</t>
  </si>
  <si>
    <t>[5] Technical provisions plus Proposed YoA planned premium. Source: LCR 312 column Q Total less column Q proposed YoA + LCR 313 column D row 1.</t>
  </si>
  <si>
    <t>[6] Ultimate Premium and Reserve risk means. Source: LCR 314 table 1, column A row 2 and row 3 respectively.</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</si>
  <si>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</si>
  <si>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</si>
  <si>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</si>
  <si>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</si>
  <si>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</si>
  <si>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</si>
  <si>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</si>
  <si>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</si>
  <si>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</si>
  <si>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</si>
  <si>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</si>
  <si>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</si>
  <si>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</si>
  <si>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</si>
  <si>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</si>
  <si>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</si>
  <si>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</si>
  <si>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</si>
  <si>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</si>
  <si>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</si>
  <si>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</si>
  <si>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</si>
  <si>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</si>
  <si>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</si>
  <si>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</si>
  <si>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</si>
  <si>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</si>
  <si>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</si>
  <si>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</si>
  <si>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</si>
  <si>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</si>
  <si>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</si>
  <si>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</si>
  <si>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</si>
  <si>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</si>
  <si>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</si>
  <si>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</si>
  <si>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</si>
  <si>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</si>
  <si>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</si>
  <si>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</si>
  <si>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</si>
  <si>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</si>
  <si>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</si>
  <si>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</si>
  <si>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</si>
  <si>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</si>
  <si>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</si>
  <si>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</si>
  <si>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</si>
  <si>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</si>
  <si>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</si>
  <si>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</si>
  <si>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</si>
  <si>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</si>
  <si>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</si>
  <si>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</si>
  <si>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Updated</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</si>
  <si>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</si>
  <si>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</si>
  <si>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</si>
  <si>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</si>
  <si>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</si>
  <si>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</si>
  <si>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</si>
  <si>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</si>
  <si>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</si>
  <si>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</si>
  <si>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</si>
  <si>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</si>
  <si>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</si>
  <si>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</si>
  <si>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</si>
  <si>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Specification Notes Only:</t>
  </si>
  <si>
    <r>
      <rPr>
        <sz val="11"/>
        <color rgb="FFFF0000"/>
        <rFont val="Calibri"/>
        <family val="2"/>
      </rPr>
      <t>•</t>
    </r>
    <r>
      <rPr>
        <sz val="7.7"/>
        <color rgb="FFFF0000"/>
        <rFont val="Segoe UI"/>
        <family val="2"/>
      </rPr>
      <t xml:space="preserve"> </t>
    </r>
    <r>
      <rPr>
        <sz val="11"/>
        <color rgb="FFFF0000"/>
        <rFont val="Segoe UI"/>
        <family val="2"/>
      </rPr>
      <t xml:space="preserve">Any references to LCR forms 309-571 in column </t>
    </r>
    <r>
      <rPr>
        <b/>
        <u/>
        <sz val="11"/>
        <color rgb="FFFF0000"/>
        <rFont val="Segoe UI"/>
        <family val="2"/>
      </rPr>
      <t>A</t>
    </r>
    <r>
      <rPr>
        <sz val="11"/>
        <color rgb="FFFF0000"/>
        <rFont val="Segoe UI"/>
        <family val="2"/>
      </rPr>
      <t xml:space="preserve"> below are in respect of the </t>
    </r>
    <r>
      <rPr>
        <b/>
        <u/>
        <sz val="11"/>
        <color rgb="FFFF0000"/>
        <rFont val="Segoe UI"/>
        <family val="2"/>
      </rPr>
      <t>'This'</t>
    </r>
    <r>
      <rPr>
        <sz val="11"/>
        <color rgb="FFFF0000"/>
        <rFont val="Segoe UI"/>
        <family val="2"/>
      </rPr>
      <t xml:space="preserve"> Return dataset</t>
    </r>
    <r>
      <rPr>
        <sz val="14"/>
        <color rgb="FFFF0000"/>
        <rFont val="Segoe UI"/>
        <family val="2"/>
      </rPr>
      <t>.</t>
    </r>
  </si>
  <si>
    <r>
      <t xml:space="preserve">• Any references to LCR forms 309-571 in column </t>
    </r>
    <r>
      <rPr>
        <b/>
        <u/>
        <sz val="11"/>
        <color rgb="FFFF0000"/>
        <rFont val="Segoe UI"/>
        <family val="2"/>
      </rPr>
      <t>B</t>
    </r>
    <r>
      <rPr>
        <sz val="11"/>
        <color rgb="FFFF0000"/>
        <rFont val="Segoe UI"/>
        <family val="2"/>
      </rPr>
      <t xml:space="preserve"> below are in respect of the </t>
    </r>
    <r>
      <rPr>
        <b/>
        <u/>
        <sz val="11"/>
        <color rgb="FFFF0000"/>
        <rFont val="Segoe UI"/>
        <family val="2"/>
      </rPr>
      <t>'Selected'</t>
    </r>
    <r>
      <rPr>
        <sz val="11"/>
        <color rgb="FFFF0000"/>
        <rFont val="Segoe UI"/>
        <family val="2"/>
      </rPr>
      <t xml:space="preserve"> Return dataset.</t>
    </r>
  </si>
  <si>
    <r>
      <t xml:space="preserve">• Any references to this LCR form 600 in columns </t>
    </r>
    <r>
      <rPr>
        <b/>
        <u/>
        <sz val="11"/>
        <color rgb="FFFF0000"/>
        <rFont val="Segoe UI"/>
        <family val="2"/>
      </rPr>
      <t>A &amp; B</t>
    </r>
    <r>
      <rPr>
        <sz val="11"/>
        <color rgb="FFFF0000"/>
        <rFont val="Segoe UI"/>
        <family val="2"/>
      </rPr>
      <t xml:space="preserve"> below are in repsect of this form.</t>
    </r>
  </si>
  <si>
    <t>Ultimate risk</t>
  </si>
  <si>
    <t>One Year risk</t>
  </si>
  <si>
    <t>Document Reference</t>
  </si>
  <si>
    <t>£ or %pts change</t>
  </si>
  <si>
    <t>= 309.1 B1 + 309.1 B2a</t>
  </si>
  <si>
    <t>= ( 600 A3 + 600 A1 ) / 600 A5</t>
  </si>
  <si>
    <t>= ( 600 B3 + 600 B1 ) / 600 B5</t>
  </si>
  <si>
    <t>= ( ( 600 A3 + 600 A1 ) - 600 A6 ) / 600 A5</t>
  </si>
  <si>
    <t>= ( ( 600 B3 + 600 B1 ) - 600 B6 ) / 600 B5</t>
  </si>
  <si>
    <t>= 309.1 A1 + 309.1 A2a</t>
  </si>
  <si>
    <t>= ( 600 A12 + 600 A2 ) / ( 600 A3 + 600 A1 )</t>
  </si>
  <si>
    <t>= ( 600 B12 + 600 B2 ) / ( 600 B3 + 600 B1 )</t>
  </si>
  <si>
    <t>Diversification (ultimate basis)</t>
  </si>
  <si>
    <t>Insurance Risk Diversification Credit (%)</t>
  </si>
  <si>
    <t>Overall Risk Diversification Credit (%)</t>
  </si>
  <si>
    <t>Premium Risk (ultimate basis)</t>
  </si>
  <si>
    <t>Premium risk diversification credit [ 1 - (prem risk ultimate post div/prem risk ultimate pre div) ]</t>
  </si>
  <si>
    <t>Reserve Risk (ultimate basis)</t>
  </si>
  <si>
    <t>Reserve risk diversification credit [ 1 - (res risk ultimate post div/res risk ultimate pre div) ]</t>
  </si>
  <si>
    <t>Credit Risk (ultimate basis)</t>
  </si>
  <si>
    <t>Credit Risk 1:200</t>
  </si>
  <si>
    <t>Credit Risk 1:200 Post-Diversified</t>
  </si>
  <si>
    <t>Credit risk diversification credit  [ 1 - (credit risk ultimate post div/credit risk ultimate pre div) ]</t>
  </si>
  <si>
    <t>Market Risk (ultimate basis)</t>
  </si>
  <si>
    <t>Mean vs. Available Assets</t>
  </si>
  <si>
    <t>1:200 vs. Available Assets</t>
  </si>
  <si>
    <t>Market risk diversification credit  [ 1 - (mkt risk ultimate post div/mkt risk ultimate pre div) ]</t>
  </si>
  <si>
    <t>Operational Risk (ultimate basis)</t>
  </si>
  <si>
    <t>1:200 vs Exposure (ult prem risk mean net claims + 1/2 * earned reserves)</t>
  </si>
  <si>
    <t>Operational Risk Diversification Credit [ 1 - (op risk ultimate post div/op risk ultimate pre div) ]</t>
  </si>
  <si>
    <t>[1] Loadings should be manually entered here.</t>
  </si>
  <si>
    <t>%'s will be stored to two decimal places</t>
  </si>
  <si>
    <t>% change for values will calculate from original values not rounded output</t>
  </si>
  <si>
    <r>
      <t>LCR 60</t>
    </r>
    <r>
      <rPr>
        <b/>
        <sz val="16"/>
        <color indexed="9"/>
        <rFont val="Arial"/>
        <family val="2"/>
      </rPr>
      <t>0 VALIDATIONS &amp; WARNINGS</t>
    </r>
  </si>
  <si>
    <t>V600001</t>
  </si>
  <si>
    <t>A comment should be inputted.</t>
  </si>
  <si>
    <t>V600002</t>
  </si>
  <si>
    <t>V600003</t>
  </si>
  <si>
    <t>Ultimate Exposure</t>
  </si>
  <si>
    <t>V600004</t>
  </si>
  <si>
    <t>Ultimate SCR Mean</t>
  </si>
  <si>
    <t>V600005</t>
  </si>
  <si>
    <t>Ultimate SCR Stress</t>
  </si>
  <si>
    <t>V600006</t>
  </si>
  <si>
    <t xml:space="preserve">Ultimate SCR: Mean vs Exposure </t>
  </si>
  <si>
    <t>V600007</t>
  </si>
  <si>
    <t>V600008</t>
  </si>
  <si>
    <t>F10</t>
  </si>
  <si>
    <t>V600009</t>
  </si>
  <si>
    <t>F11</t>
  </si>
  <si>
    <t>V600010</t>
  </si>
  <si>
    <t>F12</t>
  </si>
  <si>
    <t>V600011</t>
  </si>
  <si>
    <t>F13</t>
  </si>
  <si>
    <t>V600012</t>
  </si>
  <si>
    <t>F14</t>
  </si>
  <si>
    <t>V600013</t>
  </si>
  <si>
    <t>F15</t>
  </si>
  <si>
    <t>Insurance risk Diversification credit (%)</t>
  </si>
  <si>
    <t>V600014</t>
  </si>
  <si>
    <t>F16</t>
  </si>
  <si>
    <t>Overall risk Diversification credit (%)</t>
  </si>
  <si>
    <t>V600015</t>
  </si>
  <si>
    <t>F17</t>
  </si>
  <si>
    <t>Exposure (Ultimate premium risk mean claims)</t>
  </si>
  <si>
    <t>V600016</t>
  </si>
  <si>
    <t>F18</t>
  </si>
  <si>
    <t>Premium risk Mean</t>
  </si>
  <si>
    <t>V600017</t>
  </si>
  <si>
    <t>F19</t>
  </si>
  <si>
    <t>Premium risk Stress</t>
  </si>
  <si>
    <t>V600018</t>
  </si>
  <si>
    <t>F20</t>
  </si>
  <si>
    <t>Premium risk 1:200</t>
  </si>
  <si>
    <t>V600019</t>
  </si>
  <si>
    <t>F21</t>
  </si>
  <si>
    <t>Premium risk 1:200 Post-Diversified</t>
  </si>
  <si>
    <t>V600020</t>
  </si>
  <si>
    <t>F22</t>
  </si>
  <si>
    <t xml:space="preserve">Premium risk Mean vs Exposure </t>
  </si>
  <si>
    <t>V600021</t>
  </si>
  <si>
    <t>F23</t>
  </si>
  <si>
    <t xml:space="preserve">Premium risk 1:200 vs Exposure </t>
  </si>
  <si>
    <t>V600022</t>
  </si>
  <si>
    <t>F24</t>
  </si>
  <si>
    <t>Premium risk Stress vs Exposure</t>
  </si>
  <si>
    <t>V600023</t>
  </si>
  <si>
    <t>F25</t>
  </si>
  <si>
    <t>Premium risk diversification credit</t>
  </si>
  <si>
    <t>V600024</t>
  </si>
  <si>
    <t>F26</t>
  </si>
  <si>
    <t>Exposure (Earned Reserves)</t>
  </si>
  <si>
    <t>V600025</t>
  </si>
  <si>
    <t>F27</t>
  </si>
  <si>
    <t>Reserve risk Mean</t>
  </si>
  <si>
    <t>V600026</t>
  </si>
  <si>
    <t>F28</t>
  </si>
  <si>
    <t>Reserve risk Stress</t>
  </si>
  <si>
    <t>V600027</t>
  </si>
  <si>
    <t>F29</t>
  </si>
  <si>
    <t>Reserve risk 1:200</t>
  </si>
  <si>
    <t>V600028</t>
  </si>
  <si>
    <t>F30</t>
  </si>
  <si>
    <t>Reserve risk 1:200 Post-Diversified</t>
  </si>
  <si>
    <t>V600029</t>
  </si>
  <si>
    <t>F31</t>
  </si>
  <si>
    <t xml:space="preserve">Reserve risk Mean vs Exposure </t>
  </si>
  <si>
    <t>V600030</t>
  </si>
  <si>
    <t>F32</t>
  </si>
  <si>
    <t xml:space="preserve">Reserve risk 1:200 vs Exposure </t>
  </si>
  <si>
    <t>V600031</t>
  </si>
  <si>
    <t>F33</t>
  </si>
  <si>
    <t>Reserve risk Stress vs Exposure</t>
  </si>
  <si>
    <t>V600032</t>
  </si>
  <si>
    <t>F34</t>
  </si>
  <si>
    <t>Reserve risk diversification credit</t>
  </si>
  <si>
    <t>V600033</t>
  </si>
  <si>
    <t>F35</t>
  </si>
  <si>
    <t>RI Recoveries</t>
  </si>
  <si>
    <t>V600034</t>
  </si>
  <si>
    <t>F36</t>
  </si>
  <si>
    <t>Credit risk 1:200</t>
  </si>
  <si>
    <t>V600035</t>
  </si>
  <si>
    <t>F37</t>
  </si>
  <si>
    <t>Credit risk 1:200 Post-Diversified</t>
  </si>
  <si>
    <t>V600036</t>
  </si>
  <si>
    <t>F38</t>
  </si>
  <si>
    <t>Credit risk vs RI Recoveries</t>
  </si>
  <si>
    <t>V600037</t>
  </si>
  <si>
    <t>F39</t>
  </si>
  <si>
    <t>Credit risk diversification credit</t>
  </si>
  <si>
    <t>V600038</t>
  </si>
  <si>
    <t>F40</t>
  </si>
  <si>
    <t>Available assets</t>
  </si>
  <si>
    <t>V600039</t>
  </si>
  <si>
    <t>F41</t>
  </si>
  <si>
    <t>Market risk Mean</t>
  </si>
  <si>
    <t>V600040</t>
  </si>
  <si>
    <t>F42</t>
  </si>
  <si>
    <t>Market risk Stress (1:200 - mean)</t>
  </si>
  <si>
    <t>V600041</t>
  </si>
  <si>
    <t>F43</t>
  </si>
  <si>
    <t>Market risk 1:200</t>
  </si>
  <si>
    <t>V600042</t>
  </si>
  <si>
    <t>F44</t>
  </si>
  <si>
    <t>Market risk 1:200 Post-Diversified</t>
  </si>
  <si>
    <t>V600043</t>
  </si>
  <si>
    <t>F45</t>
  </si>
  <si>
    <t>Market risk Mean vs. Available assets</t>
  </si>
  <si>
    <t>V600044</t>
  </si>
  <si>
    <t>F46</t>
  </si>
  <si>
    <t>Market risk 1:200 vs. Available assets</t>
  </si>
  <si>
    <t>V600045</t>
  </si>
  <si>
    <t>F47</t>
  </si>
  <si>
    <t>Market risk Stress vs Available Assets</t>
  </si>
  <si>
    <t>V600046</t>
  </si>
  <si>
    <t>F48</t>
  </si>
  <si>
    <t>Market risk diversification credit</t>
  </si>
  <si>
    <t>V600047</t>
  </si>
  <si>
    <t>F49</t>
  </si>
  <si>
    <t>Operational risk 1:200</t>
  </si>
  <si>
    <t>V600048</t>
  </si>
  <si>
    <t>F50</t>
  </si>
  <si>
    <t>Operational risk 1:200 Post-Diversified</t>
  </si>
  <si>
    <t>V600049</t>
  </si>
  <si>
    <t>F51</t>
  </si>
  <si>
    <t>Operational risk 1:200 vs Ultimate Exposure</t>
  </si>
  <si>
    <t>V600050</t>
  </si>
  <si>
    <t>F52</t>
  </si>
  <si>
    <t>Operational risk diversification credit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</si>
  <si>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</si>
  <si>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</si>
  <si>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</si>
  <si>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</si>
  <si>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</si>
  <si>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</si>
  <si>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</si>
  <si>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</si>
  <si>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</si>
  <si>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</si>
  <si>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</si>
  <si>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</si>
  <si>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</si>
  <si>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</si>
  <si>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</si>
  <si>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</si>
  <si>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</si>
  <si>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</si>
  <si>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</si>
  <si>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</si>
  <si>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</si>
  <si>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</si>
  <si>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</si>
  <si>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</si>
  <si>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</si>
  <si>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</si>
  <si>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</si>
  <si>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</si>
  <si>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</si>
  <si>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</si>
  <si>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</si>
  <si>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</si>
  <si>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</si>
  <si>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</si>
  <si>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</si>
  <si>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</si>
  <si>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</si>
  <si>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</si>
  <si>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</si>
  <si>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</si>
  <si>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</si>
  <si>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</si>
  <si>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</si>
  <si>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</si>
  <si>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</si>
  <si>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</si>
  <si>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</si>
  <si>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</si>
  <si>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</si>
  <si>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</si>
  <si>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</si>
  <si>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</si>
  <si>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</si>
  <si>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</si>
  <si>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</si>
  <si>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</si>
  <si>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</si>
  <si>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</si>
  <si>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</si>
  <si>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</si>
  <si>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</si>
  <si>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</si>
  <si>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</si>
  <si>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</si>
  <si>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</si>
  <si>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</si>
  <si>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</si>
  <si>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</si>
  <si>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</si>
  <si>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</si>
  <si>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</si>
  <si>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</si>
  <si>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</si>
  <si>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</si>
  <si>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</si>
  <si>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</si>
  <si>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</si>
  <si>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</si>
  <si>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</si>
  <si>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</si>
  <si>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</si>
  <si>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</si>
  <si>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</si>
  <si>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</si>
  <si>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</si>
  <si>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</si>
  <si>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</si>
  <si>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</si>
  <si>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</si>
  <si>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</si>
  <si>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</si>
  <si>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</si>
  <si>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</si>
  <si>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</si>
  <si>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</si>
  <si>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</si>
  <si>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</si>
  <si>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</si>
  <si>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</si>
  <si>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</si>
  <si>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</si>
  <si>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</si>
  <si>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</si>
  <si>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</si>
  <si>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</si>
  <si>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</si>
  <si>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</si>
  <si>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</si>
  <si>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</si>
  <si>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</si>
  <si>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</si>
  <si>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</si>
  <si>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</si>
  <si>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</si>
  <si>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</si>
  <si>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</si>
  <si>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</si>
  <si>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</si>
  <si>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</si>
  <si>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</si>
  <si>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</si>
  <si>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</si>
  <si>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</si>
  <si>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</si>
  <si>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</si>
  <si>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</si>
  <si>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</si>
  <si>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</si>
  <si>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</si>
  <si>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</si>
  <si>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</si>
  <si>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</si>
  <si>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</si>
  <si>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</si>
  <si>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</si>
  <si>
    <t>V31420</t>
  </si>
  <si>
    <t>Is G1 = Form 310 A1</t>
  </si>
  <si>
    <t>SCR Reconciliation One-Year SCR: Mean Outcome must be equal to Form 310 Distribution of balance sheet position on One-Year basis: Mean</t>
  </si>
  <si>
    <t>ABS(G1 - [Form 310 A1]) &lt;= £100,000</t>
  </si>
  <si>
    <t>V31424</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</si>
  <si>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</si>
  <si>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</si>
  <si>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</si>
  <si>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</si>
  <si>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</si>
  <si>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V500003</t>
  </si>
  <si>
    <t>50th Net Claims Percentile</t>
  </si>
  <si>
    <t xml:space="preserve">Total 50th net claim percentile should normally be greater than total of Mean Net Claims. </t>
  </si>
  <si>
    <t>B - E &lt;= £100,000</t>
  </si>
  <si>
    <t>V502003</t>
  </si>
  <si>
    <t>V510003</t>
  </si>
  <si>
    <t>A - B &lt;=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</si>
</sst>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z val="20"/>
      <name val="Segoe UI"/>
      <family val="2"/>
    </font>
    <font>
      <b/>
      <sz val="11"/>
      <color rgb="FFBC1E04"/>
      <name val="Segoe UI"/>
      <family val="2"/>
    </font>
    <font>
      <strike/>
      <sz val="10"/>
      <color rgb="FFFF0000"/>
      <name val="Arial"/>
      <family val="2"/>
    </font>
    <font>
      <strike/>
      <sz val="10"/>
      <color theme="0"/>
      <name val="Segoe UI"/>
      <family val="2"/>
    </font>
    <font>
      <b/>
      <strike/>
      <sz val="10"/>
      <color rgb="FFBC1E04"/>
      <name val="Segoe UI"/>
      <family val="2"/>
    </font>
    <font>
      <b/>
      <strike/>
      <sz val="9"/>
      <color rgb="FFBC1E04"/>
      <name val="Segoe UI"/>
      <family val="2"/>
    </font>
    <font>
      <sz val="11"/>
      <color rgb="FF9C0006"/>
      <name val="Calibri"/>
      <family val="2"/>
      <scheme val="minor"/>
    </font>
    <font>
      <b/>
      <sz val="16"/>
      <color rgb="FFFF0000"/>
      <name val="Calibri"/>
      <family val="2"/>
      <scheme val="minor"/>
    </font>
    <font>
      <sz val="10"/>
      <color rgb="FF000000"/>
      <name val="Segoe UI"/>
      <family val="2"/>
    </font>
    <font>
      <sz val="12"/>
      <color rgb="FF9C0006"/>
      <name val="Calibri"/>
      <family val="2"/>
      <scheme val="minor"/>
    </font>
    <font>
      <sz val="14"/>
      <color theme="1"/>
      <name val="Calibri"/>
      <family val="2"/>
      <scheme val="minor"/>
    </font>
    <font>
      <sz val="11"/>
      <color rgb="FFFF0000"/>
      <name val="Segoe UI"/>
      <family val="2"/>
    </font>
    <font>
      <sz val="11"/>
      <color rgb="FFFF0000"/>
      <name val="Calibri"/>
      <family val="2"/>
    </font>
    <font>
      <sz val="7.7"/>
      <color rgb="FFFF0000"/>
      <name val="Segoe UI"/>
      <family val="2"/>
    </font>
    <font>
      <b/>
      <u/>
      <sz val="11"/>
      <color rgb="FFFF0000"/>
      <name val="Segoe UI"/>
      <family val="2"/>
    </font>
    <font>
      <sz val="10"/>
      <color rgb="FF000000"/>
      <name val="Segoe UI"/>
    </font>
    <font>
      <sz val="10"/>
      <color rgb="FFFF0000"/>
      <name val="Segoe UI"/>
    </font>
    <font>
      <strike/>
      <sz val="10"/>
      <color rgb="FFFF0000"/>
      <name val="Arial"/>
    </font>
    <font>
      <sz val="10"/>
      <color rgb="FFFFFFFF"/>
      <name val="Segoe UI"/>
    </font>
    <font>
      <sz val="10"/>
      <color theme="0"/>
      <name val="Segoe UI"/>
    </font>
  </fonts>
  <fills count="30">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7CE"/>
      </patternFill>
    </fill>
    <fill>
      <patternFill patternType="solid">
        <fgColor theme="8" tint="0.79998168889431442"/>
        <bgColor indexed="64"/>
      </patternFill>
    </fill>
    <fill>
      <patternFill patternType="solid">
        <fgColor theme="7" tint="0.39997558519241921"/>
        <bgColor indexed="64"/>
      </patternFill>
    </fill>
  </fills>
  <borders count="209">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
      <left style="thin">
        <color rgb="FFD9D9D9"/>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s>
  <cellStyleXfs count="46">
    <xf numFmtId="0" fontId="0" fillId="0" borderId="0"/>
    <xf numFmtId="9"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0" fontId="54" fillId="0" borderId="0"/>
    <xf numFmtId="0" fontId="58" fillId="0" borderId="0" applyNumberFormat="0" applyFill="0" applyBorder="0" applyAlignment="0" applyProtection="0"/>
    <xf numFmtId="0" fontId="54" fillId="0" borderId="0"/>
    <xf numFmtId="0" fontId="32" fillId="2" borderId="0" applyNumberFormat="0" applyBorder="0" applyAlignment="0" applyProtection="0"/>
    <xf numFmtId="0" fontId="28" fillId="2" borderId="0" applyNumberFormat="0" applyBorder="0" applyAlignment="0" applyProtection="0"/>
    <xf numFmtId="43" fontId="11" fillId="0" borderId="0" applyFont="0" applyFill="0" applyBorder="0" applyAlignment="0" applyProtection="0"/>
    <xf numFmtId="0" fontId="10" fillId="0" borderId="0"/>
    <xf numFmtId="0" fontId="54"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8" fillId="0" borderId="0" applyFont="0" applyFill="0" applyBorder="0" applyAlignment="0" applyProtection="0"/>
    <xf numFmtId="0" fontId="8"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4" fontId="65" fillId="0" borderId="0" applyFont="0" applyFill="0" applyBorder="0" applyAlignment="0" applyProtection="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3" fontId="65" fillId="0" borderId="0" applyFont="0" applyFill="0" applyBorder="0" applyAlignment="0" applyProtection="0"/>
    <xf numFmtId="43" fontId="65" fillId="0" borderId="0" applyFont="0" applyFill="0" applyBorder="0" applyAlignment="0" applyProtection="0"/>
    <xf numFmtId="0" fontId="5" fillId="0" borderId="0"/>
    <xf numFmtId="0" fontId="4" fillId="0" borderId="0"/>
    <xf numFmtId="0" fontId="3" fillId="0" borderId="0"/>
    <xf numFmtId="0" fontId="129" fillId="27" borderId="0" applyNumberFormat="0" applyBorder="0" applyAlignment="0" applyProtection="0"/>
  </cellStyleXfs>
  <cellXfs count="1199">
    <xf numFmtId="0" fontId="0" fillId="0" borderId="0" xfId="0"/>
    <xf numFmtId="0" fontId="54" fillId="7" borderId="0" xfId="8" applyFill="1" applyAlignment="1">
      <alignment horizontal="left" vertical="center" wrapText="1"/>
    </xf>
    <xf numFmtId="0" fontId="11" fillId="0" borderId="0" xfId="0" applyFont="1"/>
    <xf numFmtId="0" fontId="12" fillId="0" borderId="0" xfId="0" applyFont="1"/>
    <xf numFmtId="0" fontId="62" fillId="0" borderId="0" xfId="0" applyFont="1"/>
    <xf numFmtId="0" fontId="44" fillId="3" borderId="0" xfId="0" applyFont="1" applyFill="1"/>
    <xf numFmtId="0" fontId="45" fillId="3" borderId="0" xfId="0" applyFont="1" applyFill="1" applyAlignment="1">
      <alignment horizontal="left" vertical="center"/>
    </xf>
    <xf numFmtId="0" fontId="16"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horizontal="right" vertical="center" wrapText="1"/>
    </xf>
    <xf numFmtId="0" fontId="64" fillId="0" borderId="0" xfId="0" applyFont="1"/>
    <xf numFmtId="0" fontId="63" fillId="0" borderId="0" xfId="0" applyFont="1" applyAlignment="1">
      <alignment horizontal="left" vertical="center"/>
    </xf>
    <xf numFmtId="0" fontId="61" fillId="0" borderId="1" xfId="0" applyFont="1" applyBorder="1" applyAlignment="1">
      <alignment vertical="center"/>
    </xf>
    <xf numFmtId="0" fontId="61" fillId="0" borderId="0" xfId="7" applyFont="1" applyFill="1" applyBorder="1" applyAlignment="1">
      <alignment vertical="center"/>
    </xf>
    <xf numFmtId="0" fontId="15" fillId="4" borderId="2" xfId="0" applyFont="1" applyFill="1" applyBorder="1" applyAlignment="1">
      <alignment horizontal="left" vertical="center" wrapText="1" indent="1"/>
    </xf>
    <xf numFmtId="0" fontId="15" fillId="5" borderId="2" xfId="0" applyFont="1" applyFill="1" applyBorder="1" applyAlignment="1">
      <alignment wrapText="1"/>
    </xf>
    <xf numFmtId="0" fontId="22" fillId="0" borderId="0" xfId="0" applyFont="1"/>
    <xf numFmtId="0" fontId="0" fillId="0" borderId="1" xfId="0" applyBorder="1" applyAlignment="1">
      <alignment vertical="center"/>
    </xf>
    <xf numFmtId="0" fontId="58" fillId="0" borderId="0" xfId="7" quotePrefix="1" applyFill="1" applyBorder="1" applyAlignment="1">
      <alignment vertical="center"/>
    </xf>
    <xf numFmtId="0" fontId="58" fillId="0" borderId="0" xfId="7" applyFill="1" applyBorder="1" applyAlignment="1">
      <alignment vertical="center"/>
    </xf>
    <xf numFmtId="0" fontId="0" fillId="0" borderId="3" xfId="0" applyBorder="1" applyAlignment="1">
      <alignment vertical="center"/>
    </xf>
    <xf numFmtId="0" fontId="58" fillId="0" borderId="0" xfId="7" applyFill="1" applyBorder="1" applyAlignment="1">
      <alignment vertical="center" wrapText="1"/>
    </xf>
    <xf numFmtId="0" fontId="0" fillId="0" borderId="0" xfId="0" applyAlignment="1">
      <alignment vertical="center"/>
    </xf>
    <xf numFmtId="0" fontId="36" fillId="0" borderId="0" xfId="0" applyFont="1" applyAlignment="1">
      <alignment horizontal="left" vertical="center"/>
    </xf>
    <xf numFmtId="0" fontId="60" fillId="0" borderId="0" xfId="0" applyFont="1"/>
    <xf numFmtId="0" fontId="15" fillId="4" borderId="4" xfId="0" applyFont="1" applyFill="1" applyBorder="1" applyAlignment="1">
      <alignment horizontal="left" vertical="center" wrapText="1" indent="1"/>
    </xf>
    <xf numFmtId="0" fontId="15"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9" fillId="6" borderId="0" xfId="8" applyFont="1" applyFill="1" applyAlignment="1">
      <alignment horizontal="left" vertical="center" wrapText="1"/>
    </xf>
    <xf numFmtId="0" fontId="57" fillId="0" borderId="0" xfId="0" applyFont="1" applyAlignment="1">
      <alignment horizontal="left" vertical="center"/>
    </xf>
    <xf numFmtId="0" fontId="11" fillId="7" borderId="0" xfId="0" applyFont="1" applyFill="1"/>
    <xf numFmtId="0" fontId="59" fillId="0" borderId="0" xfId="0" applyFont="1" applyAlignment="1">
      <alignment horizontal="left" vertical="center"/>
    </xf>
    <xf numFmtId="0" fontId="58" fillId="3" borderId="0" xfId="7" applyFill="1" applyAlignment="1">
      <alignment horizontal="right" vertical="center"/>
    </xf>
    <xf numFmtId="0" fontId="11" fillId="0" borderId="0" xfId="0" applyFont="1" applyAlignment="1">
      <alignment horizontal="left"/>
    </xf>
    <xf numFmtId="0" fontId="57" fillId="0" borderId="0" xfId="0" applyFont="1" applyAlignment="1">
      <alignment horizontal="left"/>
    </xf>
    <xf numFmtId="0" fontId="56" fillId="0" borderId="5" xfId="0" applyFont="1" applyBorder="1" applyAlignment="1">
      <alignment vertical="center"/>
    </xf>
    <xf numFmtId="0" fontId="55" fillId="0" borderId="0" xfId="0" applyFont="1" applyAlignment="1">
      <alignment vertical="center" wrapText="1"/>
    </xf>
    <xf numFmtId="0" fontId="49" fillId="0" borderId="0" xfId="0" applyFont="1" applyAlignment="1">
      <alignment vertical="center" wrapText="1"/>
    </xf>
    <xf numFmtId="0" fontId="56" fillId="0" borderId="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vertical="center" wrapText="1"/>
    </xf>
    <xf numFmtId="166" fontId="49" fillId="0" borderId="0" xfId="0" applyNumberFormat="1" applyFont="1" applyAlignment="1">
      <alignment vertical="center" wrapText="1"/>
    </xf>
    <xf numFmtId="0" fontId="54" fillId="7" borderId="0" xfId="8" applyFill="1" applyAlignment="1">
      <alignment vertical="center" wrapText="1"/>
    </xf>
    <xf numFmtId="0" fontId="54" fillId="7" borderId="0" xfId="8" applyFill="1" applyAlignment="1">
      <alignment horizontal="left" vertical="center"/>
    </xf>
    <xf numFmtId="0" fontId="49" fillId="0" borderId="9" xfId="0" applyFont="1" applyBorder="1" applyAlignment="1">
      <alignment vertical="center" wrapText="1"/>
    </xf>
    <xf numFmtId="0" fontId="55" fillId="0" borderId="9" xfId="0" applyFont="1" applyBorder="1" applyAlignment="1">
      <alignment vertical="center" wrapText="1"/>
    </xf>
    <xf numFmtId="0" fontId="53" fillId="0" borderId="0" xfId="0" applyFont="1" applyAlignment="1">
      <alignment vertical="center"/>
    </xf>
    <xf numFmtId="0" fontId="45" fillId="3" borderId="0" xfId="0" applyFont="1" applyFill="1" applyAlignment="1">
      <alignment vertical="center"/>
    </xf>
    <xf numFmtId="0" fontId="44"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right" vertical="center" wrapText="1"/>
    </xf>
    <xf numFmtId="0" fontId="36" fillId="0" borderId="0" xfId="0" applyFont="1"/>
    <xf numFmtId="0" fontId="20" fillId="4"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12" fillId="8" borderId="19" xfId="0" applyFont="1" applyFill="1" applyBorder="1" applyAlignment="1">
      <alignment horizontal="left" vertical="center" wrapText="1"/>
    </xf>
    <xf numFmtId="0" fontId="12" fillId="8" borderId="2" xfId="0" applyFont="1" applyFill="1" applyBorder="1" applyAlignment="1">
      <alignment horizontal="left" vertical="center" wrapText="1"/>
    </xf>
    <xf numFmtId="167" fontId="12" fillId="0" borderId="7" xfId="0" applyNumberFormat="1" applyFont="1" applyBorder="1" applyAlignment="1" applyProtection="1">
      <alignment horizontal="center" vertical="center" wrapText="1"/>
      <protection locked="0"/>
    </xf>
    <xf numFmtId="0" fontId="23" fillId="8" borderId="19"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40" fillId="0" borderId="0" xfId="0" applyFont="1" applyAlignment="1">
      <alignment horizontal="center" vertical="center"/>
    </xf>
    <xf numFmtId="0" fontId="42" fillId="0" borderId="0" xfId="0" applyFont="1" applyAlignment="1">
      <alignment vertical="center" wrapText="1"/>
    </xf>
    <xf numFmtId="164" fontId="12" fillId="0" borderId="0" xfId="0" applyNumberFormat="1" applyFont="1" applyAlignment="1">
      <alignment vertical="center"/>
    </xf>
    <xf numFmtId="167" fontId="12" fillId="7" borderId="0" xfId="0" applyNumberFormat="1" applyFont="1" applyFill="1" applyAlignment="1">
      <alignment vertical="center"/>
    </xf>
    <xf numFmtId="0" fontId="20" fillId="4" borderId="22" xfId="0" applyFont="1" applyFill="1" applyBorder="1" applyAlignment="1">
      <alignment horizontal="center" vertical="center" wrapText="1"/>
    </xf>
    <xf numFmtId="0" fontId="48" fillId="7" borderId="15" xfId="0" applyFont="1" applyFill="1" applyBorder="1" applyAlignment="1">
      <alignment vertical="center" wrapText="1"/>
    </xf>
    <xf numFmtId="0" fontId="48" fillId="7"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2" fillId="7" borderId="0" xfId="0" applyFont="1" applyFill="1"/>
    <xf numFmtId="0" fontId="20" fillId="9"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66" fontId="15" fillId="0" borderId="0" xfId="1" applyNumberFormat="1" applyFont="1" applyFill="1" applyBorder="1" applyAlignment="1">
      <alignment horizontal="center" vertical="center"/>
    </xf>
    <xf numFmtId="166" fontId="12" fillId="0" borderId="0" xfId="0" applyNumberFormat="1" applyFont="1"/>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24" fillId="0" borderId="0" xfId="0" applyFont="1"/>
    <xf numFmtId="0" fontId="45" fillId="3" borderId="0" xfId="0" applyFont="1" applyFill="1"/>
    <xf numFmtId="0" fontId="52" fillId="0" borderId="0" xfId="0" applyFont="1" applyAlignment="1">
      <alignment horizontal="left" vertical="center"/>
    </xf>
    <xf numFmtId="0" fontId="51" fillId="0" borderId="0" xfId="0" applyFont="1"/>
    <xf numFmtId="0" fontId="20" fillId="4" borderId="3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12" fillId="0" borderId="0" xfId="7" quotePrefix="1" applyFont="1" applyFill="1" applyBorder="1" applyAlignment="1">
      <alignment vertical="center"/>
    </xf>
    <xf numFmtId="0" fontId="20" fillId="9" borderId="41"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3" fillId="0" borderId="0" xfId="0" applyFont="1" applyAlignment="1">
      <alignment vertical="center"/>
    </xf>
    <xf numFmtId="0" fontId="12" fillId="0" borderId="0" xfId="7" applyFont="1" applyFill="1" applyBorder="1" applyAlignment="1">
      <alignment vertical="center"/>
    </xf>
    <xf numFmtId="0" fontId="12" fillId="8" borderId="18" xfId="0" applyFont="1" applyFill="1" applyBorder="1" applyAlignment="1">
      <alignment horizontal="left" vertical="center" wrapText="1"/>
    </xf>
    <xf numFmtId="167" fontId="15" fillId="5" borderId="2" xfId="0" quotePrefix="1" applyNumberFormat="1" applyFont="1" applyFill="1" applyBorder="1" applyAlignment="1">
      <alignment horizontal="center" vertical="center" wrapText="1"/>
    </xf>
    <xf numFmtId="0" fontId="23" fillId="0" borderId="0" xfId="0" applyFont="1" applyAlignment="1">
      <alignment vertical="center" wrapText="1"/>
    </xf>
    <xf numFmtId="0" fontId="12" fillId="0" borderId="0" xfId="7" applyFont="1" applyFill="1" applyBorder="1" applyAlignment="1">
      <alignment vertical="center" wrapText="1"/>
    </xf>
    <xf numFmtId="0" fontId="12" fillId="0" borderId="0" xfId="0" applyFont="1" applyAlignment="1">
      <alignment vertical="center" wrapText="1"/>
    </xf>
    <xf numFmtId="0" fontId="50" fillId="3" borderId="0" xfId="0" applyFont="1" applyFill="1"/>
    <xf numFmtId="0" fontId="50" fillId="3" borderId="0" xfId="0" applyFont="1" applyFill="1" applyAlignment="1">
      <alignment horizontal="center"/>
    </xf>
    <xf numFmtId="0" fontId="35" fillId="3" borderId="0" xfId="0" applyFont="1" applyFill="1" applyAlignment="1">
      <alignment horizontal="left" vertical="center"/>
    </xf>
    <xf numFmtId="0" fontId="31" fillId="3" borderId="0" xfId="0" applyFont="1" applyFill="1"/>
    <xf numFmtId="0" fontId="12" fillId="8" borderId="1" xfId="0" applyFont="1" applyFill="1" applyBorder="1" applyAlignment="1">
      <alignment horizontal="left" vertical="center"/>
    </xf>
    <xf numFmtId="0" fontId="23"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8" borderId="3" xfId="0" applyFont="1" applyFill="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12" fillId="11" borderId="1" xfId="0" applyFont="1" applyFill="1" applyBorder="1" applyAlignment="1">
      <alignment horizontal="right" vertical="center" wrapText="1"/>
    </xf>
    <xf numFmtId="167" fontId="15" fillId="5" borderId="2" xfId="0" quotePrefix="1" applyNumberFormat="1" applyFont="1" applyFill="1" applyBorder="1" applyAlignment="1" applyProtection="1">
      <alignment horizontal="center" vertical="center" wrapText="1"/>
      <protection hidden="1"/>
    </xf>
    <xf numFmtId="167" fontId="12" fillId="0" borderId="45" xfId="0" quotePrefix="1" applyNumberFormat="1" applyFont="1" applyBorder="1" applyAlignment="1" applyProtection="1">
      <alignment horizontal="center" vertical="center" wrapText="1"/>
      <protection locked="0"/>
    </xf>
    <xf numFmtId="166" fontId="41" fillId="0" borderId="0" xfId="0" quotePrefix="1" applyNumberFormat="1" applyFont="1" applyAlignment="1">
      <alignment vertical="center"/>
    </xf>
    <xf numFmtId="0" fontId="41" fillId="0" borderId="0" xfId="0" quotePrefix="1" applyFont="1" applyAlignment="1">
      <alignment vertical="center"/>
    </xf>
    <xf numFmtId="166" fontId="22" fillId="0" borderId="0" xfId="0" applyNumberFormat="1" applyFont="1" applyAlignment="1">
      <alignment wrapText="1"/>
    </xf>
    <xf numFmtId="0" fontId="12" fillId="7" borderId="0" xfId="0" applyFont="1" applyFill="1"/>
    <xf numFmtId="0" fontId="31" fillId="0" borderId="0" xfId="0" applyFont="1"/>
    <xf numFmtId="0" fontId="23" fillId="0" borderId="0" xfId="0" applyFont="1" applyAlignment="1">
      <alignment horizontal="center" vertical="center" wrapText="1"/>
    </xf>
    <xf numFmtId="0" fontId="48" fillId="0" borderId="0" xfId="0" applyFont="1" applyAlignment="1">
      <alignment horizontal="center" vertical="center" wrapText="1"/>
    </xf>
    <xf numFmtId="0" fontId="23" fillId="8" borderId="48" xfId="0" applyFont="1" applyFill="1" applyBorder="1" applyAlignment="1">
      <alignment horizontal="center" vertical="center"/>
    </xf>
    <xf numFmtId="166" fontId="41" fillId="0" borderId="0" xfId="0" quotePrefix="1" applyNumberFormat="1" applyFont="1" applyAlignment="1">
      <alignment horizontal="center" vertical="center" wrapText="1"/>
    </xf>
    <xf numFmtId="0" fontId="41" fillId="0" borderId="0" xfId="0" quotePrefix="1" applyFont="1" applyAlignment="1">
      <alignment horizontal="center" vertical="center" wrapText="1"/>
    </xf>
    <xf numFmtId="0" fontId="31" fillId="3" borderId="0" xfId="0" applyFont="1" applyFill="1" applyAlignment="1">
      <alignment horizontal="center"/>
    </xf>
    <xf numFmtId="0" fontId="22" fillId="0" borderId="0" xfId="0" applyFont="1" applyAlignment="1">
      <alignment vertical="center"/>
    </xf>
    <xf numFmtId="0" fontId="20" fillId="4" borderId="2" xfId="0" applyFont="1" applyFill="1" applyBorder="1" applyAlignment="1">
      <alignment vertical="center" wrapText="1"/>
    </xf>
    <xf numFmtId="0" fontId="20" fillId="4" borderId="19" xfId="0" applyFont="1" applyFill="1" applyBorder="1" applyAlignment="1">
      <alignment vertical="center" wrapText="1"/>
    </xf>
    <xf numFmtId="0" fontId="40" fillId="0" borderId="0" xfId="0" applyFont="1" applyAlignment="1">
      <alignment vertical="center"/>
    </xf>
    <xf numFmtId="0" fontId="15" fillId="9" borderId="29" xfId="0" applyFont="1" applyFill="1" applyBorder="1" applyAlignment="1">
      <alignment horizontal="right" vertical="center"/>
    </xf>
    <xf numFmtId="0" fontId="20" fillId="9" borderId="4"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3" xfId="0" applyFont="1" applyFill="1" applyBorder="1" applyAlignment="1">
      <alignment horizontal="center" vertical="center"/>
    </xf>
    <xf numFmtId="0" fontId="12" fillId="7" borderId="0" xfId="0" applyFont="1" applyFill="1" applyAlignment="1">
      <alignment vertical="center" wrapText="1"/>
    </xf>
    <xf numFmtId="0" fontId="15" fillId="9" borderId="55" xfId="0" applyFont="1" applyFill="1" applyBorder="1" applyAlignment="1">
      <alignment horizontal="right" vertical="center"/>
    </xf>
    <xf numFmtId="0" fontId="23" fillId="7" borderId="57" xfId="0" applyFont="1" applyFill="1" applyBorder="1" applyAlignment="1">
      <alignment horizontal="left" vertical="center"/>
    </xf>
    <xf numFmtId="0" fontId="45" fillId="0" borderId="0" xfId="0" applyFont="1" applyAlignment="1">
      <alignment horizontal="left" vertical="center"/>
    </xf>
    <xf numFmtId="0" fontId="44" fillId="0" borderId="0" xfId="0" applyFont="1"/>
    <xf numFmtId="0" fontId="36" fillId="0" borderId="0" xfId="0" applyFont="1" applyAlignment="1">
      <alignment vertical="top"/>
    </xf>
    <xf numFmtId="0" fontId="43" fillId="9" borderId="4"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40" fillId="8" borderId="2" xfId="0" applyFont="1" applyFill="1" applyBorder="1" applyAlignment="1">
      <alignment horizontal="center" vertical="center"/>
    </xf>
    <xf numFmtId="0" fontId="12" fillId="8" borderId="1" xfId="0" applyFont="1" applyFill="1" applyBorder="1" applyAlignment="1">
      <alignment horizontal="left" vertical="center" wrapText="1"/>
    </xf>
    <xf numFmtId="0" fontId="40" fillId="8" borderId="4" xfId="0" applyFont="1" applyFill="1" applyBorder="1" applyAlignment="1">
      <alignment horizontal="center" vertical="center"/>
    </xf>
    <xf numFmtId="0" fontId="12" fillId="8" borderId="3" xfId="0" applyFont="1" applyFill="1" applyBorder="1" applyAlignment="1">
      <alignment horizontal="left" vertical="center" wrapText="1"/>
    </xf>
    <xf numFmtId="0" fontId="41"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23" fillId="7" borderId="0" xfId="0" applyFont="1" applyFill="1" applyAlignment="1">
      <alignment horizontal="center" vertical="center" wrapText="1"/>
    </xf>
    <xf numFmtId="0" fontId="37" fillId="7" borderId="5" xfId="0" quotePrefix="1" applyFont="1" applyFill="1" applyBorder="1" applyAlignment="1">
      <alignment vertical="center"/>
    </xf>
    <xf numFmtId="0" fontId="20" fillId="9" borderId="68" xfId="0" applyFont="1" applyFill="1" applyBorder="1" applyAlignment="1">
      <alignment horizontal="center" vertical="center" wrapText="1"/>
    </xf>
    <xf numFmtId="0" fontId="20" fillId="9" borderId="69"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3" xfId="0" applyFont="1" applyFill="1" applyBorder="1" applyAlignment="1">
      <alignment horizontal="left" vertical="center" wrapText="1"/>
    </xf>
    <xf numFmtId="167" fontId="15" fillId="5" borderId="31" xfId="0" quotePrefix="1" applyNumberFormat="1" applyFont="1" applyFill="1" applyBorder="1" applyAlignment="1">
      <alignment horizontal="center" vertical="center" wrapText="1"/>
    </xf>
    <xf numFmtId="167" fontId="15" fillId="5" borderId="4" xfId="0" quotePrefix="1" applyNumberFormat="1" applyFont="1" applyFill="1" applyBorder="1" applyAlignment="1">
      <alignment horizontal="center" vertical="center" wrapText="1"/>
    </xf>
    <xf numFmtId="0" fontId="12" fillId="7" borderId="49" xfId="0" applyFont="1" applyFill="1" applyBorder="1" applyAlignment="1" applyProtection="1">
      <alignment vertical="center" wrapText="1"/>
      <protection locked="0"/>
    </xf>
    <xf numFmtId="0" fontId="22" fillId="7" borderId="0" xfId="0" applyFont="1" applyFill="1" applyAlignment="1">
      <alignment vertical="center"/>
    </xf>
    <xf numFmtId="0" fontId="12" fillId="7" borderId="0" xfId="0" applyFont="1" applyFill="1" applyAlignment="1">
      <alignment vertical="center"/>
    </xf>
    <xf numFmtId="0" fontId="22" fillId="0" borderId="0" xfId="0" applyFont="1" applyAlignment="1">
      <alignment vertical="top"/>
    </xf>
    <xf numFmtId="0" fontId="12" fillId="0" borderId="0" xfId="0" applyFont="1" applyAlignment="1">
      <alignment vertical="top"/>
    </xf>
    <xf numFmtId="0" fontId="12" fillId="0" borderId="0" xfId="7" applyFont="1" applyFill="1" applyBorder="1" applyAlignment="1">
      <alignment horizontal="left" vertical="center"/>
    </xf>
    <xf numFmtId="0" fontId="23" fillId="8" borderId="2" xfId="0" applyFont="1" applyFill="1" applyBorder="1" applyAlignment="1">
      <alignment horizontal="center" vertical="center" wrapText="1"/>
    </xf>
    <xf numFmtId="0" fontId="12" fillId="8" borderId="2" xfId="0" applyFont="1" applyFill="1" applyBorder="1" applyAlignment="1">
      <alignment vertical="center" wrapText="1"/>
    </xf>
    <xf numFmtId="0" fontId="12" fillId="0" borderId="0" xfId="0" applyFont="1" applyAlignment="1">
      <alignment horizontal="center" vertical="center"/>
    </xf>
    <xf numFmtId="0" fontId="23" fillId="8" borderId="2" xfId="0" applyFont="1" applyFill="1" applyBorder="1" applyAlignment="1">
      <alignment vertical="center" wrapText="1"/>
    </xf>
    <xf numFmtId="167" fontId="15" fillId="5" borderId="30" xfId="0" quotePrefix="1" applyNumberFormat="1" applyFont="1" applyFill="1" applyBorder="1" applyAlignment="1">
      <alignment horizontal="center" vertical="center" wrapText="1"/>
    </xf>
    <xf numFmtId="0" fontId="15" fillId="3" borderId="0" xfId="0" applyFont="1" applyFill="1"/>
    <xf numFmtId="0" fontId="20" fillId="3" borderId="0" xfId="0" applyFont="1" applyFill="1" applyAlignment="1">
      <alignment horizontal="left" vertical="center"/>
    </xf>
    <xf numFmtId="0" fontId="15" fillId="0" borderId="0" xfId="0" applyFont="1"/>
    <xf numFmtId="0" fontId="20" fillId="0" borderId="0" xfId="0" applyFont="1" applyAlignment="1">
      <alignment horizontal="left" vertical="center"/>
    </xf>
    <xf numFmtId="0" fontId="20" fillId="0" borderId="0" xfId="0" applyFont="1" applyAlignment="1">
      <alignment horizontal="right" vertical="center"/>
    </xf>
    <xf numFmtId="0" fontId="16" fillId="3" borderId="0" xfId="0" applyFont="1" applyFill="1" applyAlignment="1">
      <alignment horizontal="left" vertical="center"/>
    </xf>
    <xf numFmtId="0" fontId="20" fillId="9" borderId="2" xfId="0" applyFont="1" applyFill="1" applyBorder="1" applyAlignment="1">
      <alignment horizontal="center" vertical="center"/>
    </xf>
    <xf numFmtId="0" fontId="22" fillId="0" borderId="0" xfId="0" applyFont="1" applyAlignment="1">
      <alignment horizontal="left" wrapText="1"/>
    </xf>
    <xf numFmtId="0" fontId="35" fillId="3" borderId="0" xfId="0" applyFont="1" applyFill="1"/>
    <xf numFmtId="0" fontId="22" fillId="3" borderId="0" xfId="0" applyFont="1" applyFill="1"/>
    <xf numFmtId="0" fontId="3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4" fillId="0" borderId="0" xfId="0" applyFont="1"/>
    <xf numFmtId="0" fontId="33" fillId="0" borderId="0" xfId="0" applyFont="1"/>
    <xf numFmtId="0" fontId="20" fillId="4" borderId="4" xfId="0" applyFont="1" applyFill="1" applyBorder="1" applyAlignment="1">
      <alignment horizontal="center" vertical="center" wrapText="1"/>
    </xf>
    <xf numFmtId="0" fontId="20" fillId="0" borderId="0" xfId="0" applyFont="1" applyAlignment="1">
      <alignment horizontal="center" vertical="center"/>
    </xf>
    <xf numFmtId="0" fontId="15" fillId="11" borderId="59" xfId="0" applyFont="1" applyFill="1" applyBorder="1" applyAlignment="1">
      <alignment horizontal="left" vertical="center" wrapText="1"/>
    </xf>
    <xf numFmtId="0" fontId="22" fillId="0" borderId="0" xfId="0" applyFont="1" applyAlignment="1">
      <alignment wrapText="1"/>
    </xf>
    <xf numFmtId="0" fontId="15" fillId="11" borderId="75" xfId="0" applyFont="1" applyFill="1" applyBorder="1" applyAlignment="1">
      <alignment horizontal="left" vertical="center" wrapText="1"/>
    </xf>
    <xf numFmtId="0" fontId="22" fillId="0" borderId="80" xfId="0" applyFont="1" applyBorder="1"/>
    <xf numFmtId="0" fontId="22" fillId="0" borderId="75" xfId="0" applyFont="1" applyBorder="1"/>
    <xf numFmtId="0" fontId="20" fillId="9" borderId="84" xfId="0" applyFont="1" applyFill="1" applyBorder="1" applyAlignment="1">
      <alignment horizontal="center" vertical="center"/>
    </xf>
    <xf numFmtId="170" fontId="23" fillId="12" borderId="2" xfId="0" applyNumberFormat="1" applyFont="1" applyFill="1" applyBorder="1" applyAlignment="1">
      <alignment horizontal="center" vertical="center" wrapText="1"/>
    </xf>
    <xf numFmtId="170" fontId="23" fillId="12" borderId="17" xfId="0" applyNumberFormat="1" applyFont="1" applyFill="1" applyBorder="1" applyAlignment="1">
      <alignment horizontal="center" vertical="center" wrapText="1"/>
    </xf>
    <xf numFmtId="0" fontId="22" fillId="0" borderId="15" xfId="0" applyFont="1" applyBorder="1"/>
    <xf numFmtId="0" fontId="12" fillId="0" borderId="0" xfId="0" applyFont="1" applyAlignment="1">
      <alignment horizontal="left" wrapText="1"/>
    </xf>
    <xf numFmtId="0" fontId="20" fillId="9" borderId="19" xfId="0" applyFont="1" applyFill="1" applyBorder="1" applyAlignment="1">
      <alignment horizontal="center" vertical="center"/>
    </xf>
    <xf numFmtId="0" fontId="12" fillId="8" borderId="34" xfId="0" applyFont="1" applyFill="1" applyBorder="1" applyAlignment="1">
      <alignment horizontal="left" vertical="center" wrapText="1"/>
    </xf>
    <xf numFmtId="0" fontId="16" fillId="3" borderId="0" xfId="0" quotePrefix="1" applyFont="1" applyFill="1" applyAlignment="1">
      <alignment horizontal="left" vertical="center"/>
    </xf>
    <xf numFmtId="0" fontId="12" fillId="8" borderId="25"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23" fillId="0" borderId="0" xfId="0" applyFont="1"/>
    <xf numFmtId="0" fontId="20" fillId="3" borderId="0" xfId="0" applyFont="1" applyFill="1" applyAlignment="1">
      <alignment horizontal="left" vertical="center" indent="1"/>
    </xf>
    <xf numFmtId="0" fontId="20" fillId="3" borderId="0" xfId="0" applyFont="1" applyFill="1" applyAlignment="1">
      <alignment horizontal="left" vertical="center" wrapText="1" indent="1"/>
    </xf>
    <xf numFmtId="2" fontId="12" fillId="0" borderId="0" xfId="0" applyNumberFormat="1" applyFont="1"/>
    <xf numFmtId="0" fontId="20" fillId="0" borderId="0" xfId="9" applyFont="1" applyFill="1" applyBorder="1" applyAlignment="1" applyProtection="1">
      <alignment horizontal="center" vertical="center" textRotation="90" wrapText="1"/>
    </xf>
    <xf numFmtId="170" fontId="20" fillId="0" borderId="0" xfId="0" applyNumberFormat="1" applyFont="1" applyAlignment="1">
      <alignment horizontal="center" vertical="center" wrapText="1"/>
    </xf>
    <xf numFmtId="170" fontId="15" fillId="0" borderId="0" xfId="9" applyNumberFormat="1" applyFont="1" applyFill="1" applyBorder="1" applyAlignment="1" applyProtection="1">
      <alignment horizontal="center" vertical="center" wrapText="1"/>
      <protection locked="0"/>
    </xf>
    <xf numFmtId="10" fontId="12" fillId="0" borderId="0" xfId="9" applyNumberFormat="1"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12" fillId="0" borderId="0" xfId="0" applyFont="1" applyAlignment="1">
      <alignment horizontal="left"/>
    </xf>
    <xf numFmtId="0" fontId="11" fillId="0" borderId="0" xfId="0" applyFont="1" applyAlignment="1">
      <alignment vertical="center"/>
    </xf>
    <xf numFmtId="0" fontId="22" fillId="0" borderId="5" xfId="0" applyFont="1" applyBorder="1"/>
    <xf numFmtId="0" fontId="22" fillId="0" borderId="6" xfId="0" applyFont="1" applyBorder="1"/>
    <xf numFmtId="0" fontId="22" fillId="0" borderId="8" xfId="0" applyFont="1" applyBorder="1"/>
    <xf numFmtId="0" fontId="22" fillId="0" borderId="9" xfId="0" applyFont="1" applyBorder="1"/>
    <xf numFmtId="0" fontId="22" fillId="0" borderId="10" xfId="0" applyFont="1" applyBorder="1"/>
    <xf numFmtId="167" fontId="15" fillId="5" borderId="90" xfId="0" quotePrefix="1" applyNumberFormat="1" applyFont="1" applyFill="1" applyBorder="1" applyAlignment="1">
      <alignment horizontal="center" vertical="center" wrapText="1"/>
    </xf>
    <xf numFmtId="0" fontId="29" fillId="7" borderId="93" xfId="0" applyFont="1" applyFill="1" applyBorder="1" applyAlignment="1">
      <alignment horizontal="center"/>
    </xf>
    <xf numFmtId="0" fontId="29" fillId="7" borderId="94" xfId="0" applyFont="1" applyFill="1" applyBorder="1" applyAlignment="1">
      <alignment horizontal="center"/>
    </xf>
    <xf numFmtId="167" fontId="19" fillId="7" borderId="90" xfId="10" applyNumberFormat="1" applyFont="1" applyFill="1" applyBorder="1" applyAlignment="1" applyProtection="1">
      <alignment horizontal="center" vertical="center" wrapText="1"/>
      <protection locked="0"/>
    </xf>
    <xf numFmtId="0" fontId="20" fillId="3" borderId="0" xfId="0" applyFont="1" applyFill="1" applyAlignment="1">
      <alignment horizontal="left" vertical="center" wrapText="1"/>
    </xf>
    <xf numFmtId="0" fontId="23" fillId="8" borderId="25" xfId="0" applyFont="1" applyFill="1" applyBorder="1" applyAlignment="1">
      <alignment horizontal="left" vertical="center" wrapText="1"/>
    </xf>
    <xf numFmtId="0" fontId="12" fillId="8" borderId="1" xfId="0" applyFont="1" applyFill="1" applyBorder="1" applyAlignment="1">
      <alignment horizontal="left" vertical="center" wrapText="1" indent="1"/>
    </xf>
    <xf numFmtId="0" fontId="20" fillId="9" borderId="2" xfId="0" applyFont="1" applyFill="1" applyBorder="1" applyAlignment="1">
      <alignment vertical="center" wrapText="1"/>
    </xf>
    <xf numFmtId="0" fontId="12" fillId="8" borderId="25" xfId="0" applyFont="1" applyFill="1" applyBorder="1" applyAlignment="1">
      <alignment horizontal="center" vertical="center" wrapText="1"/>
    </xf>
    <xf numFmtId="167" fontId="15" fillId="5" borderId="19" xfId="0" quotePrefix="1" applyNumberFormat="1" applyFont="1" applyFill="1" applyBorder="1" applyAlignment="1">
      <alignment horizontal="center" vertical="center" wrapText="1"/>
    </xf>
    <xf numFmtId="167" fontId="12" fillId="0" borderId="88" xfId="0" quotePrefix="1" applyNumberFormat="1" applyFont="1" applyBorder="1" applyAlignment="1" applyProtection="1">
      <alignment horizontal="center" vertical="center" wrapText="1"/>
      <protection locked="0"/>
    </xf>
    <xf numFmtId="0" fontId="12" fillId="8" borderId="1" xfId="0" applyFont="1" applyFill="1" applyBorder="1" applyAlignment="1">
      <alignment horizontal="center" vertical="center" wrapText="1"/>
    </xf>
    <xf numFmtId="167" fontId="17" fillId="0" borderId="90" xfId="10" applyNumberFormat="1" applyFont="1" applyFill="1" applyBorder="1" applyAlignment="1" applyProtection="1">
      <alignment horizontal="center" vertical="center" wrapText="1"/>
      <protection locked="0"/>
    </xf>
    <xf numFmtId="168" fontId="17" fillId="7" borderId="0" xfId="10" applyNumberFormat="1" applyFont="1" applyFill="1" applyBorder="1" applyAlignment="1" applyProtection="1">
      <alignment horizontal="center" vertical="center"/>
      <protection locked="0"/>
    </xf>
    <xf numFmtId="0" fontId="20" fillId="4" borderId="82" xfId="0" applyFont="1" applyFill="1" applyBorder="1" applyAlignment="1">
      <alignment vertical="center" wrapText="1"/>
    </xf>
    <xf numFmtId="166" fontId="18" fillId="0" borderId="101" xfId="0" applyNumberFormat="1" applyFont="1" applyBorder="1" applyAlignment="1">
      <alignment horizontal="center" vertical="center" wrapText="1"/>
    </xf>
    <xf numFmtId="0" fontId="26" fillId="0" borderId="0" xfId="0" applyFont="1" applyAlignment="1">
      <alignment horizontal="center"/>
    </xf>
    <xf numFmtId="0" fontId="23" fillId="15" borderId="19" xfId="0" applyFont="1" applyFill="1" applyBorder="1" applyAlignment="1">
      <alignment horizontal="left" vertical="center"/>
    </xf>
    <xf numFmtId="0" fontId="12" fillId="15" borderId="4" xfId="0" applyFont="1" applyFill="1" applyBorder="1" applyAlignment="1">
      <alignment horizontal="center" vertical="center"/>
    </xf>
    <xf numFmtId="0" fontId="25" fillId="14" borderId="102" xfId="0" applyFont="1" applyFill="1" applyBorder="1"/>
    <xf numFmtId="0" fontId="12" fillId="15" borderId="54" xfId="0" applyFont="1" applyFill="1" applyBorder="1" applyAlignment="1">
      <alignment horizontal="center" vertical="center"/>
    </xf>
    <xf numFmtId="0" fontId="24" fillId="14" borderId="0" xfId="0" applyFont="1" applyFill="1" applyAlignment="1">
      <alignment horizontal="center" vertical="center" wrapText="1"/>
    </xf>
    <xf numFmtId="0" fontId="20" fillId="4" borderId="1" xfId="0" applyFont="1" applyFill="1" applyBorder="1" applyAlignment="1">
      <alignment vertical="center" wrapText="1"/>
    </xf>
    <xf numFmtId="0" fontId="20" fillId="9" borderId="1" xfId="0" applyFont="1" applyFill="1" applyBorder="1" applyAlignment="1">
      <alignment horizontal="left" vertical="center"/>
    </xf>
    <xf numFmtId="1" fontId="21" fillId="9" borderId="18" xfId="0" applyNumberFormat="1" applyFont="1" applyFill="1" applyBorder="1" applyAlignment="1">
      <alignment horizontal="center" vertical="center"/>
    </xf>
    <xf numFmtId="0" fontId="12" fillId="8" borderId="2" xfId="0" applyFont="1" applyFill="1" applyBorder="1" applyAlignment="1">
      <alignment horizontal="left" vertical="center" wrapText="1" indent="1"/>
    </xf>
    <xf numFmtId="167"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lignment horizontal="center" vertical="center" wrapText="1"/>
    </xf>
    <xf numFmtId="0" fontId="13" fillId="14" borderId="0" xfId="0" applyFont="1" applyFill="1"/>
    <xf numFmtId="0" fontId="14" fillId="14" borderId="0" xfId="0" applyFont="1" applyFill="1"/>
    <xf numFmtId="0" fontId="10" fillId="7" borderId="0" xfId="12" applyFill="1"/>
    <xf numFmtId="0" fontId="66" fillId="0" borderId="4" xfId="12" applyFont="1" applyBorder="1" applyAlignment="1">
      <alignment vertical="center"/>
    </xf>
    <xf numFmtId="0" fontId="67" fillId="7" borderId="0" xfId="6" applyFont="1" applyFill="1" applyAlignment="1">
      <alignment horizontal="center" vertical="top" wrapText="1"/>
    </xf>
    <xf numFmtId="0" fontId="67" fillId="7" borderId="107" xfId="6" applyFont="1" applyFill="1" applyBorder="1" applyAlignment="1">
      <alignment horizontal="left" vertical="center" wrapText="1"/>
    </xf>
    <xf numFmtId="0" fontId="10" fillId="7" borderId="0" xfId="12" applyFill="1" applyAlignment="1">
      <alignment vertical="center"/>
    </xf>
    <xf numFmtId="0" fontId="10" fillId="7" borderId="0" xfId="12" applyFill="1" applyAlignment="1">
      <alignment horizontal="left" vertical="top" wrapText="1"/>
    </xf>
    <xf numFmtId="0" fontId="15" fillId="5" borderId="109" xfId="0" applyFont="1" applyFill="1" applyBorder="1" applyAlignment="1">
      <alignment horizontal="center" wrapText="1"/>
    </xf>
    <xf numFmtId="0" fontId="15" fillId="5" borderId="108" xfId="6" applyFont="1" applyFill="1" applyBorder="1" applyAlignment="1">
      <alignment horizontal="center" vertical="center" wrapText="1"/>
    </xf>
    <xf numFmtId="0" fontId="19" fillId="7" borderId="0" xfId="8" applyFont="1" applyFill="1" applyAlignment="1">
      <alignment vertical="center"/>
    </xf>
    <xf numFmtId="0" fontId="19" fillId="7" borderId="0" xfId="8" applyFont="1" applyFill="1" applyAlignment="1">
      <alignment horizontal="left" vertical="center"/>
    </xf>
    <xf numFmtId="0" fontId="30" fillId="7" borderId="0" xfId="8" applyFont="1" applyFill="1" applyAlignment="1">
      <alignment vertical="center" wrapText="1"/>
    </xf>
    <xf numFmtId="0" fontId="30" fillId="7" borderId="0" xfId="8" applyFont="1" applyFill="1" applyAlignment="1">
      <alignment horizontal="left" vertical="center" wrapText="1"/>
    </xf>
    <xf numFmtId="0" fontId="54" fillId="7" borderId="0" xfId="8" applyFill="1" applyAlignment="1">
      <alignment vertical="center"/>
    </xf>
    <xf numFmtId="0" fontId="68" fillId="7" borderId="0" xfId="8" applyFont="1" applyFill="1" applyAlignment="1">
      <alignment vertical="center"/>
    </xf>
    <xf numFmtId="0" fontId="11" fillId="7" borderId="0" xfId="0" applyFont="1" applyFill="1" applyAlignment="1">
      <alignment vertical="center"/>
    </xf>
    <xf numFmtId="0" fontId="68" fillId="7" borderId="0" xfId="8" applyFont="1" applyFill="1"/>
    <xf numFmtId="0" fontId="19" fillId="7" borderId="106" xfId="8" applyFont="1" applyFill="1" applyBorder="1" applyAlignment="1">
      <alignment vertical="center" wrapText="1"/>
    </xf>
    <xf numFmtId="0" fontId="19" fillId="7" borderId="106" xfId="8" applyFont="1" applyFill="1" applyBorder="1" applyAlignment="1">
      <alignment horizontal="left" vertical="center" wrapText="1"/>
    </xf>
    <xf numFmtId="0" fontId="19" fillId="7" borderId="106" xfId="8" applyFont="1" applyFill="1" applyBorder="1" applyAlignment="1">
      <alignment vertical="center"/>
    </xf>
    <xf numFmtId="0" fontId="10" fillId="7" borderId="0" xfId="12" applyFill="1" applyAlignment="1">
      <alignment wrapText="1"/>
    </xf>
    <xf numFmtId="0" fontId="62" fillId="7" borderId="0" xfId="12" applyFont="1" applyFill="1" applyAlignment="1">
      <alignment horizontal="center" vertical="center" wrapText="1"/>
    </xf>
    <xf numFmtId="0" fontId="20" fillId="5" borderId="4" xfId="13" applyFont="1" applyFill="1" applyBorder="1" applyAlignment="1">
      <alignment horizontal="center" vertical="center" wrapText="1"/>
    </xf>
    <xf numFmtId="0" fontId="20" fillId="5" borderId="118" xfId="13" applyFont="1" applyFill="1" applyBorder="1" applyAlignment="1">
      <alignment horizontal="center" vertical="center" wrapText="1"/>
    </xf>
    <xf numFmtId="0" fontId="62" fillId="7" borderId="0" xfId="12" applyFont="1" applyFill="1" applyAlignment="1">
      <alignment horizontal="center" vertical="center"/>
    </xf>
    <xf numFmtId="167" fontId="71" fillId="0" borderId="121" xfId="0" applyNumberFormat="1" applyFont="1" applyBorder="1" applyAlignment="1" applyProtection="1">
      <alignment horizontal="center" vertical="center" wrapText="1"/>
      <protection locked="0"/>
    </xf>
    <xf numFmtId="0" fontId="54" fillId="0" borderId="106" xfId="13" applyBorder="1" applyAlignment="1">
      <alignment horizontal="center" vertical="center" wrapText="1"/>
    </xf>
    <xf numFmtId="0" fontId="54" fillId="0" borderId="106" xfId="13" applyBorder="1" applyAlignment="1">
      <alignment vertical="center" wrapText="1"/>
    </xf>
    <xf numFmtId="0" fontId="54" fillId="0" borderId="106" xfId="12" applyFont="1" applyBorder="1" applyAlignment="1">
      <alignment vertical="center" wrapText="1"/>
    </xf>
    <xf numFmtId="167" fontId="71" fillId="0" borderId="106" xfId="0" applyNumberFormat="1" applyFont="1" applyBorder="1" applyAlignment="1" applyProtection="1">
      <alignment horizontal="center" vertical="center" wrapText="1"/>
      <protection locked="0"/>
    </xf>
    <xf numFmtId="0" fontId="54" fillId="0" borderId="0" xfId="8"/>
    <xf numFmtId="0" fontId="54" fillId="0" borderId="16" xfId="8" applyBorder="1"/>
    <xf numFmtId="0" fontId="54" fillId="16" borderId="0" xfId="8" applyFill="1" applyAlignment="1">
      <alignment vertical="center"/>
    </xf>
    <xf numFmtId="0" fontId="25" fillId="7" borderId="0" xfId="12" applyFont="1" applyFill="1"/>
    <xf numFmtId="0" fontId="25" fillId="7" borderId="124" xfId="12" applyFont="1" applyFill="1" applyBorder="1" applyAlignment="1">
      <alignment horizontal="center" vertical="center"/>
    </xf>
    <xf numFmtId="0" fontId="20" fillId="9" borderId="2" xfId="0" applyFont="1" applyFill="1" applyBorder="1" applyAlignment="1">
      <alignment horizontal="right" vertical="center"/>
    </xf>
    <xf numFmtId="167" fontId="73" fillId="0" borderId="121" xfId="0" applyNumberFormat="1" applyFont="1" applyBorder="1" applyAlignment="1" applyProtection="1">
      <alignment horizontal="left" vertical="center" wrapText="1"/>
      <protection locked="0"/>
    </xf>
    <xf numFmtId="0" fontId="20" fillId="5" borderId="125" xfId="13" applyFont="1" applyFill="1" applyBorder="1" applyAlignment="1">
      <alignment horizontal="center" vertical="center" wrapText="1"/>
    </xf>
    <xf numFmtId="0" fontId="20" fillId="9" borderId="19" xfId="0" applyFont="1" applyFill="1" applyBorder="1" applyAlignment="1">
      <alignment horizontal="center" vertical="center" wrapText="1"/>
    </xf>
    <xf numFmtId="0" fontId="12" fillId="8" borderId="54" xfId="0" applyFont="1" applyFill="1" applyBorder="1" applyAlignment="1">
      <alignment horizontal="left" vertical="center" wrapText="1"/>
    </xf>
    <xf numFmtId="0" fontId="20" fillId="9" borderId="54" xfId="0" applyFont="1" applyFill="1" applyBorder="1" applyAlignment="1">
      <alignment horizontal="center" vertical="center"/>
    </xf>
    <xf numFmtId="0" fontId="74" fillId="0" borderId="0" xfId="0" applyFont="1"/>
    <xf numFmtId="0" fontId="0" fillId="0" borderId="0" xfId="0" quotePrefix="1"/>
    <xf numFmtId="0" fontId="22" fillId="0" borderId="0" xfId="0" quotePrefix="1" applyFont="1"/>
    <xf numFmtId="0" fontId="20" fillId="9" borderId="30" xfId="0" applyFont="1" applyFill="1" applyBorder="1" applyAlignment="1">
      <alignment horizontal="center" vertical="center" wrapText="1"/>
    </xf>
    <xf numFmtId="0" fontId="20" fillId="7" borderId="2"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18" xfId="0" applyFont="1" applyBorder="1" applyAlignment="1">
      <alignment horizontal="center" vertical="center" wrapText="1"/>
    </xf>
    <xf numFmtId="167" fontId="19" fillId="0" borderId="128" xfId="10" applyNumberFormat="1" applyFont="1" applyFill="1" applyBorder="1" applyAlignment="1" applyProtection="1">
      <alignment horizontal="center" vertical="center" wrapText="1"/>
      <protection locked="0"/>
    </xf>
    <xf numFmtId="0" fontId="61" fillId="0" borderId="0" xfId="0" applyFont="1" applyAlignment="1">
      <alignment vertical="center" wrapText="1"/>
    </xf>
    <xf numFmtId="0" fontId="61" fillId="0" borderId="0" xfId="0" applyFont="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2" xfId="0" applyFont="1" applyFill="1" applyBorder="1" applyAlignment="1">
      <alignment horizontal="center" vertical="center" wrapText="1"/>
    </xf>
    <xf numFmtId="167" fontId="19" fillId="7" borderId="131" xfId="10" applyNumberFormat="1" applyFont="1" applyFill="1" applyBorder="1" applyAlignment="1" applyProtection="1">
      <alignment horizontal="center" vertical="center" wrapText="1"/>
      <protection locked="0"/>
    </xf>
    <xf numFmtId="167" fontId="19" fillId="7" borderId="133" xfId="10" applyNumberFormat="1" applyFont="1" applyFill="1" applyBorder="1" applyAlignment="1" applyProtection="1">
      <alignment horizontal="center" vertical="center" wrapText="1"/>
      <protection locked="0"/>
    </xf>
    <xf numFmtId="167" fontId="19" fillId="7" borderId="134" xfId="10" applyNumberFormat="1" applyFont="1" applyFill="1" applyBorder="1" applyAlignment="1" applyProtection="1">
      <alignment vertical="center" wrapText="1"/>
      <protection locked="0"/>
    </xf>
    <xf numFmtId="167" fontId="19" fillId="7" borderId="135" xfId="10" applyNumberFormat="1" applyFont="1" applyFill="1" applyBorder="1" applyAlignment="1" applyProtection="1">
      <alignment vertical="center" wrapText="1"/>
      <protection locked="0"/>
    </xf>
    <xf numFmtId="167" fontId="19" fillId="7" borderId="136" xfId="10" applyNumberFormat="1" applyFont="1" applyFill="1" applyBorder="1" applyAlignment="1" applyProtection="1">
      <alignment vertical="center" wrapText="1"/>
      <protection locked="0"/>
    </xf>
    <xf numFmtId="167" fontId="19" fillId="7" borderId="98" xfId="10" applyNumberFormat="1" applyFont="1" applyFill="1" applyBorder="1" applyAlignment="1" applyProtection="1">
      <alignment horizontal="center" vertical="center" wrapText="1"/>
      <protection locked="0"/>
    </xf>
    <xf numFmtId="0" fontId="35" fillId="3" borderId="0" xfId="0" applyFont="1" applyFill="1" applyAlignment="1">
      <alignment horizontal="left"/>
    </xf>
    <xf numFmtId="167" fontId="71" fillId="0" borderId="121" xfId="0" quotePrefix="1" applyNumberFormat="1" applyFont="1" applyBorder="1" applyAlignment="1" applyProtection="1">
      <alignment horizontal="center" vertical="center" wrapText="1"/>
      <protection locked="0"/>
    </xf>
    <xf numFmtId="0" fontId="20" fillId="4" borderId="0" xfId="0" applyFont="1" applyFill="1" applyAlignment="1">
      <alignment vertical="center" wrapText="1"/>
    </xf>
    <xf numFmtId="0" fontId="20" fillId="9" borderId="1" xfId="0" applyFont="1" applyFill="1" applyBorder="1" applyAlignment="1">
      <alignment horizontal="center" vertical="center"/>
    </xf>
    <xf numFmtId="0" fontId="78" fillId="9" borderId="2" xfId="0" applyFont="1" applyFill="1" applyBorder="1" applyAlignment="1">
      <alignment horizontal="center" vertical="center"/>
    </xf>
    <xf numFmtId="0" fontId="33" fillId="7" borderId="0" xfId="0" applyFont="1" applyFill="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right" vertical="center"/>
    </xf>
    <xf numFmtId="0" fontId="34" fillId="7" borderId="0" xfId="0" applyFont="1" applyFill="1"/>
    <xf numFmtId="0" fontId="76" fillId="7" borderId="0" xfId="0" applyFont="1" applyFill="1"/>
    <xf numFmtId="0" fontId="54" fillId="0" borderId="25" xfId="8" applyBorder="1" applyAlignment="1">
      <alignment vertical="center"/>
    </xf>
    <xf numFmtId="0" fontId="79" fillId="16" borderId="124" xfId="8" applyFont="1" applyFill="1" applyBorder="1" applyAlignment="1">
      <alignment horizontal="center" vertical="center"/>
    </xf>
    <xf numFmtId="0" fontId="82" fillId="7" borderId="0" xfId="0" applyFont="1" applyFill="1" applyAlignment="1">
      <alignment vertical="center"/>
    </xf>
    <xf numFmtId="0" fontId="83" fillId="7" borderId="0" xfId="0" applyFont="1" applyFill="1" applyAlignment="1">
      <alignment horizontal="left" vertical="center"/>
    </xf>
    <xf numFmtId="0" fontId="0" fillId="0" borderId="138" xfId="0" applyBorder="1"/>
    <xf numFmtId="0" fontId="85" fillId="7" borderId="138" xfId="0" applyFont="1" applyFill="1" applyBorder="1" applyAlignment="1">
      <alignment vertical="center"/>
    </xf>
    <xf numFmtId="0" fontId="86" fillId="7" borderId="0" xfId="0" applyFont="1" applyFill="1" applyAlignment="1">
      <alignment horizontal="left" vertical="center"/>
    </xf>
    <xf numFmtId="0" fontId="81" fillId="7" borderId="0" xfId="0" applyFont="1" applyFill="1" applyAlignment="1">
      <alignment horizontal="left" vertical="center"/>
    </xf>
    <xf numFmtId="0" fontId="88" fillId="7" borderId="0" xfId="0" applyFont="1" applyFill="1" applyAlignment="1">
      <alignment vertical="center"/>
    </xf>
    <xf numFmtId="0" fontId="80" fillId="7" borderId="0" xfId="0" applyFont="1" applyFill="1" applyAlignment="1">
      <alignment vertical="center"/>
    </xf>
    <xf numFmtId="0" fontId="84" fillId="7" borderId="138" xfId="0" applyFont="1" applyFill="1" applyBorder="1" applyAlignment="1">
      <alignment vertical="center"/>
    </xf>
    <xf numFmtId="0" fontId="87" fillId="7" borderId="139" xfId="0" applyFont="1" applyFill="1" applyBorder="1" applyAlignment="1">
      <alignment vertical="center"/>
    </xf>
    <xf numFmtId="0" fontId="80" fillId="7" borderId="140" xfId="0" applyFont="1" applyFill="1" applyBorder="1" applyAlignment="1">
      <alignment vertical="center"/>
    </xf>
    <xf numFmtId="0" fontId="87"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7" fillId="7" borderId="142" xfId="0" applyFont="1" applyFill="1" applyBorder="1" applyAlignment="1">
      <alignment vertical="center"/>
    </xf>
    <xf numFmtId="0" fontId="80" fillId="7" borderId="143" xfId="0" applyFont="1" applyFill="1" applyBorder="1" applyAlignment="1">
      <alignment vertical="center"/>
    </xf>
    <xf numFmtId="0" fontId="87"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9" fillId="0" borderId="0" xfId="0" applyFont="1" applyAlignment="1">
      <alignment horizontal="center" vertical="center"/>
    </xf>
    <xf numFmtId="0" fontId="23" fillId="0" borderId="7" xfId="0" applyFont="1" applyBorder="1" applyAlignment="1">
      <alignment horizontal="left" vertical="center"/>
    </xf>
    <xf numFmtId="167" fontId="15" fillId="19" borderId="4" xfId="0" quotePrefix="1" applyNumberFormat="1" applyFont="1" applyFill="1" applyBorder="1" applyAlignment="1" applyProtection="1">
      <alignment horizontal="center" vertical="center" wrapText="1"/>
      <protection hidden="1"/>
    </xf>
    <xf numFmtId="0" fontId="90" fillId="0" borderId="0" xfId="0" applyFont="1" applyAlignment="1">
      <alignment vertical="center"/>
    </xf>
    <xf numFmtId="0" fontId="0" fillId="0" borderId="0" xfId="0" applyAlignment="1">
      <alignment horizontal="left" vertical="top" wrapText="1"/>
    </xf>
    <xf numFmtId="0" fontId="20" fillId="5" borderId="4" xfId="13" applyFont="1" applyFill="1" applyBorder="1" applyAlignment="1">
      <alignment horizontal="left" vertical="center" wrapText="1"/>
    </xf>
    <xf numFmtId="0" fontId="54" fillId="0" borderId="106" xfId="13" applyBorder="1" applyAlignment="1">
      <alignment horizontal="left" vertical="center" wrapText="1"/>
    </xf>
    <xf numFmtId="0" fontId="70" fillId="0" borderId="106" xfId="13" applyFont="1" applyBorder="1" applyAlignment="1">
      <alignment horizontal="left" vertical="center" wrapText="1"/>
    </xf>
    <xf numFmtId="0" fontId="36" fillId="0" borderId="9" xfId="0" applyFont="1" applyBorder="1" applyAlignment="1">
      <alignment vertical="center"/>
    </xf>
    <xf numFmtId="167" fontId="12" fillId="19" borderId="46" xfId="0" applyNumberFormat="1" applyFont="1" applyFill="1" applyBorder="1" applyAlignment="1">
      <alignment horizontal="center"/>
    </xf>
    <xf numFmtId="167" fontId="71" fillId="0" borderId="106" xfId="0" quotePrefix="1" applyNumberFormat="1" applyFont="1" applyBorder="1" applyAlignment="1" applyProtection="1">
      <alignment horizontal="center" vertical="center" wrapText="1"/>
      <protection locked="0"/>
    </xf>
    <xf numFmtId="0" fontId="22" fillId="0" borderId="24" xfId="0" applyFont="1" applyBorder="1"/>
    <xf numFmtId="167" fontId="71" fillId="0" borderId="121" xfId="0" applyNumberFormat="1" applyFont="1" applyBorder="1" applyAlignment="1" applyProtection="1">
      <alignment horizontal="left" vertical="center" wrapText="1"/>
      <protection locked="0"/>
    </xf>
    <xf numFmtId="167" fontId="18" fillId="19" borderId="4" xfId="0" quotePrefix="1" applyNumberFormat="1" applyFont="1" applyFill="1" applyBorder="1" applyAlignment="1" applyProtection="1">
      <alignment horizontal="center" vertical="center" wrapText="1"/>
      <protection hidden="1"/>
    </xf>
    <xf numFmtId="167" fontId="18" fillId="5" borderId="2" xfId="0" quotePrefix="1" applyNumberFormat="1" applyFont="1" applyFill="1" applyBorder="1" applyAlignment="1" applyProtection="1">
      <alignment horizontal="center" vertical="center" wrapText="1"/>
      <protection hidden="1"/>
    </xf>
    <xf numFmtId="0" fontId="76" fillId="0" borderId="106" xfId="12" applyFont="1" applyBorder="1" applyAlignment="1">
      <alignment horizontal="center" vertical="center"/>
    </xf>
    <xf numFmtId="167" fontId="73" fillId="0" borderId="106" xfId="0" applyNumberFormat="1" applyFont="1" applyBorder="1" applyAlignment="1" applyProtection="1">
      <alignment horizontal="center" vertical="center" wrapText="1"/>
      <protection locked="0"/>
    </xf>
    <xf numFmtId="0" fontId="48" fillId="8" borderId="1" xfId="0" applyFont="1" applyFill="1" applyBorder="1" applyAlignment="1">
      <alignment horizontal="left" vertical="center" wrapText="1"/>
    </xf>
    <xf numFmtId="0" fontId="23" fillId="0" borderId="49" xfId="0" applyFont="1" applyBorder="1" applyAlignment="1">
      <alignment horizontal="left" vertical="center"/>
    </xf>
    <xf numFmtId="0" fontId="20" fillId="4" borderId="91" xfId="0" applyFont="1" applyFill="1" applyBorder="1" applyAlignment="1">
      <alignment vertical="center" wrapText="1"/>
    </xf>
    <xf numFmtId="167" fontId="92" fillId="5" borderId="2" xfId="0" quotePrefix="1" applyNumberFormat="1" applyFont="1" applyFill="1" applyBorder="1" applyAlignment="1" applyProtection="1">
      <alignment horizontal="center" vertical="center" wrapText="1"/>
      <protection hidden="1"/>
    </xf>
    <xf numFmtId="169" fontId="18" fillId="5" borderId="4" xfId="1" quotePrefix="1" applyNumberFormat="1" applyFont="1" applyFill="1" applyBorder="1" applyAlignment="1" applyProtection="1">
      <alignment horizontal="center" vertical="center" wrapText="1"/>
      <protection hidden="1"/>
    </xf>
    <xf numFmtId="167" fontId="18" fillId="5" borderId="35" xfId="0" quotePrefix="1" applyNumberFormat="1" applyFont="1" applyFill="1" applyBorder="1" applyAlignment="1" applyProtection="1">
      <alignment horizontal="center" vertical="center" wrapText="1"/>
      <protection hidden="1"/>
    </xf>
    <xf numFmtId="167" fontId="92" fillId="5" borderId="4" xfId="0" quotePrefix="1" applyNumberFormat="1" applyFont="1" applyFill="1" applyBorder="1" applyAlignment="1" applyProtection="1">
      <alignment horizontal="center" vertical="center" wrapText="1"/>
      <protection hidden="1"/>
    </xf>
    <xf numFmtId="167" fontId="15" fillId="5" borderId="35" xfId="0" quotePrefix="1" applyNumberFormat="1" applyFont="1" applyFill="1" applyBorder="1" applyAlignment="1" applyProtection="1">
      <alignment horizontal="center" vertical="center" wrapText="1"/>
      <protection hidden="1"/>
    </xf>
    <xf numFmtId="167" fontId="93" fillId="0" borderId="121" xfId="0" applyNumberFormat="1" applyFont="1" applyBorder="1" applyAlignment="1" applyProtection="1">
      <alignment horizontal="center" vertical="center" wrapText="1"/>
      <protection locked="0"/>
    </xf>
    <xf numFmtId="167" fontId="92" fillId="19" borderId="4" xfId="0" quotePrefix="1" applyNumberFormat="1" applyFont="1" applyFill="1" applyBorder="1" applyAlignment="1" applyProtection="1">
      <alignment horizontal="center" vertical="center" wrapText="1"/>
      <protection hidden="1"/>
    </xf>
    <xf numFmtId="169" fontId="92" fillId="5" borderId="31" xfId="1" quotePrefix="1" applyNumberFormat="1" applyFont="1" applyFill="1" applyBorder="1" applyAlignment="1">
      <alignment horizontal="center" vertical="center" wrapText="1"/>
    </xf>
    <xf numFmtId="169" fontId="92" fillId="5" borderId="33" xfId="1" quotePrefix="1" applyNumberFormat="1" applyFont="1" applyFill="1" applyBorder="1" applyAlignment="1">
      <alignment horizontal="center" vertical="center" wrapText="1"/>
    </xf>
    <xf numFmtId="167" fontId="92" fillId="5" borderId="31" xfId="1" quotePrefix="1" applyNumberFormat="1" applyFont="1" applyFill="1" applyBorder="1" applyAlignment="1">
      <alignment horizontal="center" vertical="center" wrapText="1"/>
    </xf>
    <xf numFmtId="167" fontId="73" fillId="0" borderId="106" xfId="0" quotePrefix="1" applyNumberFormat="1" applyFont="1" applyBorder="1" applyAlignment="1" applyProtection="1">
      <alignment horizontal="center" vertical="center" wrapText="1"/>
      <protection locked="0"/>
    </xf>
    <xf numFmtId="0" fontId="94" fillId="0" borderId="0" xfId="0" applyFont="1" applyAlignment="1">
      <alignment vertical="center" wrapText="1"/>
    </xf>
    <xf numFmtId="0" fontId="91" fillId="0" borderId="7" xfId="0" applyFont="1" applyBorder="1" applyAlignment="1" applyProtection="1">
      <alignment horizontal="left" vertical="center" wrapText="1"/>
      <protection locked="0"/>
    </xf>
    <xf numFmtId="0" fontId="96" fillId="0" borderId="106" xfId="13" applyFont="1" applyBorder="1" applyAlignment="1">
      <alignment horizontal="left" vertical="center" wrapText="1"/>
    </xf>
    <xf numFmtId="0" fontId="80" fillId="7" borderId="160" xfId="0" applyFont="1" applyFill="1" applyBorder="1" applyAlignment="1">
      <alignment vertical="center"/>
    </xf>
    <xf numFmtId="0" fontId="87"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7" fillId="7" borderId="162" xfId="0" applyFont="1" applyFill="1" applyBorder="1" applyAlignment="1">
      <alignment vertical="center"/>
    </xf>
    <xf numFmtId="0" fontId="80" fillId="7" borderId="163" xfId="0" applyFont="1" applyFill="1" applyBorder="1" applyAlignment="1">
      <alignment vertical="center"/>
    </xf>
    <xf numFmtId="0" fontId="87"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3" fillId="0" borderId="121" xfId="0" quotePrefix="1" applyNumberFormat="1" applyFont="1" applyBorder="1" applyAlignment="1" applyProtection="1">
      <alignment horizontal="center" vertical="center" wrapText="1"/>
      <protection locked="0"/>
    </xf>
    <xf numFmtId="167" fontId="71" fillId="0" borderId="119" xfId="0" quotePrefix="1" applyNumberFormat="1" applyFont="1" applyBorder="1" applyAlignment="1" applyProtection="1">
      <alignment horizontal="center" vertical="center" wrapText="1"/>
      <protection locked="0"/>
    </xf>
    <xf numFmtId="167" fontId="15" fillId="5" borderId="123" xfId="0" quotePrefix="1" applyNumberFormat="1" applyFont="1" applyFill="1" applyBorder="1" applyAlignment="1">
      <alignment horizontal="center" vertical="center" wrapText="1"/>
    </xf>
    <xf numFmtId="167" fontId="15" fillId="5" borderId="122" xfId="0" quotePrefix="1" applyNumberFormat="1" applyFont="1" applyFill="1" applyBorder="1" applyAlignment="1">
      <alignment horizontal="center" vertical="center" wrapText="1"/>
    </xf>
    <xf numFmtId="167" fontId="92" fillId="5" borderId="35" xfId="1" quotePrefix="1" applyNumberFormat="1" applyFont="1" applyFill="1" applyBorder="1" applyAlignment="1">
      <alignment horizontal="center" vertical="center" wrapText="1"/>
    </xf>
    <xf numFmtId="167" fontId="73" fillId="0" borderId="121" xfId="0" applyNumberFormat="1" applyFont="1" applyBorder="1" applyAlignment="1" applyProtection="1">
      <alignment horizontal="center" vertical="center" wrapText="1"/>
      <protection locked="0"/>
    </xf>
    <xf numFmtId="167" fontId="95" fillId="0" borderId="122" xfId="0" quotePrefix="1" applyNumberFormat="1" applyFont="1" applyBorder="1" applyAlignment="1" applyProtection="1">
      <alignment horizontal="center" vertical="center" wrapText="1"/>
      <protection locked="0"/>
    </xf>
    <xf numFmtId="167" fontId="95" fillId="0" borderId="35" xfId="0" quotePrefix="1" applyNumberFormat="1" applyFont="1" applyBorder="1" applyAlignment="1" applyProtection="1">
      <alignment horizontal="center" vertical="center" wrapText="1"/>
      <protection locked="0"/>
    </xf>
    <xf numFmtId="167" fontId="95" fillId="0" borderId="70" xfId="0" quotePrefix="1" applyNumberFormat="1" applyFont="1" applyBorder="1" applyAlignment="1" applyProtection="1">
      <alignment horizontal="center" vertical="center" wrapText="1"/>
      <protection locked="0"/>
    </xf>
    <xf numFmtId="0" fontId="23" fillId="8" borderId="165" xfId="0" applyFont="1" applyFill="1" applyBorder="1" applyAlignment="1">
      <alignment horizontal="left" vertical="center" wrapText="1"/>
    </xf>
    <xf numFmtId="169" fontId="18" fillId="5" borderId="87" xfId="1" quotePrefix="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67" fontId="15" fillId="5" borderId="35" xfId="0" quotePrefix="1" applyNumberFormat="1" applyFont="1" applyFill="1" applyBorder="1" applyAlignment="1" applyProtection="1">
      <alignment horizontal="left" vertical="center" wrapText="1"/>
      <protection hidden="1"/>
    </xf>
    <xf numFmtId="0" fontId="98" fillId="0" borderId="0" xfId="0" applyFont="1"/>
    <xf numFmtId="0" fontId="54" fillId="20" borderId="106" xfId="13" applyFill="1" applyBorder="1" applyAlignment="1">
      <alignment horizontal="center" vertical="center" wrapText="1"/>
    </xf>
    <xf numFmtId="0" fontId="54" fillId="20" borderId="106" xfId="13" applyFill="1" applyBorder="1" applyAlignment="1">
      <alignment vertical="center" wrapText="1"/>
    </xf>
    <xf numFmtId="0" fontId="70" fillId="20" borderId="106" xfId="13" applyFont="1" applyFill="1" applyBorder="1" applyAlignment="1">
      <alignment horizontal="left" vertical="center" wrapText="1"/>
    </xf>
    <xf numFmtId="0" fontId="76" fillId="20" borderId="106" xfId="12" applyFont="1" applyFill="1" applyBorder="1" applyAlignment="1">
      <alignment horizontal="center" vertical="center"/>
    </xf>
    <xf numFmtId="0" fontId="54" fillId="20" borderId="106" xfId="13" quotePrefix="1" applyFill="1" applyBorder="1" applyAlignment="1">
      <alignment vertical="center" wrapText="1"/>
    </xf>
    <xf numFmtId="0" fontId="54" fillId="7" borderId="106" xfId="13" applyFill="1" applyBorder="1" applyAlignment="1">
      <alignment horizontal="center" vertical="center" wrapText="1"/>
    </xf>
    <xf numFmtId="0" fontId="54" fillId="7" borderId="106" xfId="13" applyFill="1" applyBorder="1" applyAlignment="1">
      <alignment vertical="center" wrapText="1"/>
    </xf>
    <xf numFmtId="0" fontId="54" fillId="7" borderId="106" xfId="13" applyFill="1" applyBorder="1" applyAlignment="1">
      <alignment horizontal="left" vertical="center" wrapText="1"/>
    </xf>
    <xf numFmtId="167" fontId="46" fillId="0" borderId="121" xfId="0" applyNumberFormat="1" applyFont="1" applyBorder="1" applyAlignment="1" applyProtection="1">
      <alignment horizontal="left" vertical="center" wrapText="1"/>
      <protection locked="0"/>
    </xf>
    <xf numFmtId="167" fontId="46" fillId="7" borderId="121" xfId="0" applyNumberFormat="1" applyFont="1" applyFill="1" applyBorder="1" applyAlignment="1" applyProtection="1">
      <alignment horizontal="left" vertical="center" wrapText="1"/>
      <protection locked="0"/>
    </xf>
    <xf numFmtId="166" fontId="15" fillId="0" borderId="0" xfId="1" applyNumberFormat="1" applyFont="1" applyAlignment="1">
      <alignment horizontal="center" vertical="center"/>
    </xf>
    <xf numFmtId="0" fontId="54" fillId="5" borderId="75" xfId="8" quotePrefix="1" applyFill="1" applyBorder="1" applyAlignment="1">
      <alignment horizontal="center" vertical="center"/>
    </xf>
    <xf numFmtId="0" fontId="54" fillId="22" borderId="75" xfId="8" quotePrefix="1" applyFill="1" applyBorder="1" applyAlignment="1">
      <alignment horizontal="center" vertical="center"/>
    </xf>
    <xf numFmtId="0" fontId="101" fillId="0" borderId="106" xfId="13" applyFont="1" applyBorder="1" applyAlignment="1">
      <alignment horizontal="center" vertical="center" wrapText="1"/>
    </xf>
    <xf numFmtId="0" fontId="15" fillId="11" borderId="19" xfId="0" applyFont="1" applyFill="1" applyBorder="1" applyAlignment="1">
      <alignment horizontal="right" vertical="center" wrapText="1"/>
    </xf>
    <xf numFmtId="0" fontId="15" fillId="17" borderId="0" xfId="0" applyFont="1" applyFill="1"/>
    <xf numFmtId="0" fontId="19" fillId="17" borderId="0" xfId="0" applyFont="1" applyFill="1"/>
    <xf numFmtId="0" fontId="30" fillId="17" borderId="0" xfId="0" applyFont="1" applyFill="1" applyAlignment="1">
      <alignment horizontal="left" vertical="center"/>
    </xf>
    <xf numFmtId="0" fontId="30" fillId="17" borderId="0" xfId="0" applyFont="1" applyFill="1" applyAlignment="1">
      <alignment horizontal="right" vertical="center"/>
    </xf>
    <xf numFmtId="0" fontId="33" fillId="17" borderId="0" xfId="0" applyFont="1" applyFill="1" applyAlignment="1">
      <alignment horizontal="left" vertical="center"/>
    </xf>
    <xf numFmtId="0" fontId="30" fillId="17" borderId="2" xfId="0" applyFont="1" applyFill="1" applyBorder="1" applyAlignment="1">
      <alignment horizontal="center" vertical="center"/>
    </xf>
    <xf numFmtId="0" fontId="22" fillId="17" borderId="0" xfId="0" applyFont="1" applyFill="1"/>
    <xf numFmtId="0" fontId="34" fillId="17" borderId="0" xfId="0" applyFont="1" applyFill="1"/>
    <xf numFmtId="0" fontId="33" fillId="17" borderId="0" xfId="0" applyFont="1" applyFill="1"/>
    <xf numFmtId="0" fontId="19" fillId="17" borderId="0" xfId="0" applyFont="1" applyFill="1" applyAlignment="1">
      <alignment horizontal="left" vertical="center" wrapText="1"/>
    </xf>
    <xf numFmtId="0" fontId="34" fillId="17" borderId="80" xfId="0" applyFont="1" applyFill="1" applyBorder="1"/>
    <xf numFmtId="0" fontId="34" fillId="17" borderId="75" xfId="0" applyFont="1" applyFill="1" applyBorder="1"/>
    <xf numFmtId="0" fontId="30" fillId="17" borderId="2" xfId="0" applyFont="1" applyFill="1" applyBorder="1" applyAlignment="1">
      <alignment horizontal="center" vertical="center" wrapText="1"/>
    </xf>
    <xf numFmtId="0" fontId="30" fillId="17" borderId="84" xfId="0" applyFont="1" applyFill="1" applyBorder="1" applyAlignment="1">
      <alignment horizontal="center" vertical="center"/>
    </xf>
    <xf numFmtId="0" fontId="30" fillId="17" borderId="2" xfId="0" applyFont="1" applyFill="1" applyBorder="1" applyAlignment="1">
      <alignment horizontal="right" vertical="center"/>
    </xf>
    <xf numFmtId="167" fontId="99" fillId="17" borderId="121" xfId="0" applyNumberFormat="1" applyFont="1" applyFill="1" applyBorder="1" applyAlignment="1" applyProtection="1">
      <alignment horizontal="left" vertical="center" wrapText="1"/>
      <protection locked="0"/>
    </xf>
    <xf numFmtId="170" fontId="99" fillId="17" borderId="2" xfId="0" applyNumberFormat="1" applyFont="1" applyFill="1" applyBorder="1" applyAlignment="1">
      <alignment horizontal="center" vertical="center" wrapText="1"/>
    </xf>
    <xf numFmtId="170" fontId="99" fillId="17" borderId="17" xfId="0" applyNumberFormat="1" applyFont="1" applyFill="1" applyBorder="1" applyAlignment="1">
      <alignment horizontal="center" vertical="center" wrapText="1"/>
    </xf>
    <xf numFmtId="0" fontId="34" fillId="17" borderId="15" xfId="0" applyFont="1" applyFill="1" applyBorder="1"/>
    <xf numFmtId="0" fontId="19" fillId="17" borderId="5" xfId="0" applyFont="1" applyFill="1" applyBorder="1"/>
    <xf numFmtId="0" fontId="102" fillId="0" borderId="0" xfId="0" applyFont="1"/>
    <xf numFmtId="0" fontId="12" fillId="17" borderId="0" xfId="0" applyFont="1" applyFill="1" applyAlignment="1">
      <alignment horizontal="left" wrapText="1"/>
    </xf>
    <xf numFmtId="0" fontId="76" fillId="17" borderId="0" xfId="0" applyFont="1" applyFill="1"/>
    <xf numFmtId="0" fontId="19" fillId="17" borderId="0" xfId="0" applyFont="1" applyFill="1" applyAlignment="1">
      <alignment horizontal="left" wrapText="1"/>
    </xf>
    <xf numFmtId="0" fontId="76" fillId="17" borderId="21" xfId="0" applyFont="1" applyFill="1" applyBorder="1"/>
    <xf numFmtId="0" fontId="76" fillId="17" borderId="11" xfId="0" applyFont="1" applyFill="1" applyBorder="1"/>
    <xf numFmtId="0" fontId="76" fillId="17" borderId="23" xfId="0" applyFont="1" applyFill="1" applyBorder="1"/>
    <xf numFmtId="0" fontId="76" fillId="17" borderId="5" xfId="0" applyFont="1" applyFill="1" applyBorder="1"/>
    <xf numFmtId="0" fontId="76" fillId="17" borderId="6" xfId="0" applyFont="1" applyFill="1" applyBorder="1"/>
    <xf numFmtId="0" fontId="76" fillId="17" borderId="8" xfId="0" applyFont="1" applyFill="1" applyBorder="1"/>
    <xf numFmtId="0" fontId="76" fillId="17" borderId="9" xfId="0" applyFont="1" applyFill="1" applyBorder="1"/>
    <xf numFmtId="0" fontId="76" fillId="17" borderId="10" xfId="0" applyFont="1" applyFill="1" applyBorder="1"/>
    <xf numFmtId="0" fontId="30" fillId="17" borderId="0" xfId="0" applyFont="1" applyFill="1" applyAlignment="1">
      <alignment vertical="center"/>
    </xf>
    <xf numFmtId="166" fontId="19" fillId="17" borderId="0" xfId="0" quotePrefix="1" applyNumberFormat="1" applyFont="1" applyFill="1" applyAlignment="1">
      <alignment horizontal="left" vertical="center" wrapText="1"/>
    </xf>
    <xf numFmtId="170" fontId="30" fillId="17" borderId="2" xfId="0" applyNumberFormat="1" applyFont="1" applyFill="1" applyBorder="1" applyAlignment="1">
      <alignment horizontal="center" vertical="center" wrapText="1"/>
    </xf>
    <xf numFmtId="170" fontId="30" fillId="17" borderId="17" xfId="0" applyNumberFormat="1" applyFont="1" applyFill="1" applyBorder="1" applyAlignment="1">
      <alignment horizontal="center" vertical="center" wrapText="1"/>
    </xf>
    <xf numFmtId="0" fontId="22" fillId="17" borderId="21" xfId="0" applyFont="1" applyFill="1" applyBorder="1"/>
    <xf numFmtId="0" fontId="22" fillId="17" borderId="11" xfId="0" applyFont="1" applyFill="1" applyBorder="1"/>
    <xf numFmtId="0" fontId="22" fillId="17" borderId="23" xfId="0" applyFont="1" applyFill="1" applyBorder="1"/>
    <xf numFmtId="0" fontId="54" fillId="17" borderId="0" xfId="0" applyFont="1" applyFill="1"/>
    <xf numFmtId="0" fontId="30" fillId="17" borderId="15" xfId="0" applyFont="1" applyFill="1" applyBorder="1" applyAlignment="1">
      <alignment vertical="center"/>
    </xf>
    <xf numFmtId="166" fontId="19" fillId="17" borderId="18" xfId="0" quotePrefix="1" applyNumberFormat="1" applyFont="1" applyFill="1" applyBorder="1" applyAlignment="1">
      <alignment horizontal="center" vertical="center" wrapText="1"/>
    </xf>
    <xf numFmtId="0" fontId="20" fillId="4" borderId="91" xfId="0" applyFont="1" applyFill="1" applyBorder="1" applyAlignment="1">
      <alignment horizontal="center" vertical="center"/>
    </xf>
    <xf numFmtId="167" fontId="19" fillId="7" borderId="91" xfId="10" applyNumberFormat="1" applyFont="1" applyFill="1" applyBorder="1" applyAlignment="1" applyProtection="1">
      <alignment horizontal="center" vertical="center" wrapText="1"/>
      <protection locked="0"/>
    </xf>
    <xf numFmtId="0" fontId="20" fillId="4" borderId="98" xfId="0" applyFont="1" applyFill="1" applyBorder="1" applyAlignment="1">
      <alignment vertical="center" wrapText="1"/>
    </xf>
    <xf numFmtId="0" fontId="77" fillId="7" borderId="7" xfId="0" applyFont="1" applyFill="1" applyBorder="1" applyAlignment="1" applyProtection="1">
      <alignment horizontal="center" vertical="center" wrapText="1"/>
      <protection locked="0"/>
    </xf>
    <xf numFmtId="0" fontId="56" fillId="0" borderId="0" xfId="0" applyFont="1" applyAlignment="1">
      <alignment vertical="center"/>
    </xf>
    <xf numFmtId="0" fontId="42" fillId="0" borderId="0" xfId="0" quotePrefix="1" applyFont="1" applyAlignment="1">
      <alignment horizontal="center" vertical="center"/>
    </xf>
    <xf numFmtId="0" fontId="70" fillId="0" borderId="106" xfId="13" applyFont="1" applyBorder="1" applyAlignment="1">
      <alignment vertical="center" wrapText="1"/>
    </xf>
    <xf numFmtId="0" fontId="56" fillId="0" borderId="173" xfId="0" applyFont="1" applyBorder="1" applyAlignment="1">
      <alignment vertical="center"/>
    </xf>
    <xf numFmtId="0" fontId="22" fillId="0" borderId="175" xfId="0" applyFont="1" applyBorder="1"/>
    <xf numFmtId="0" fontId="22" fillId="0" borderId="176" xfId="0" applyFont="1" applyBorder="1"/>
    <xf numFmtId="0" fontId="22" fillId="0" borderId="177" xfId="0" applyFont="1" applyBorder="1"/>
    <xf numFmtId="0" fontId="56" fillId="0" borderId="173" xfId="0" applyFont="1" applyBorder="1" applyAlignment="1">
      <alignment vertical="top"/>
    </xf>
    <xf numFmtId="0" fontId="56" fillId="0" borderId="0" xfId="0" applyFont="1" applyAlignment="1">
      <alignment vertical="top"/>
    </xf>
    <xf numFmtId="0" fontId="10" fillId="7" borderId="183" xfId="12" applyFill="1" applyBorder="1"/>
    <xf numFmtId="0" fontId="42" fillId="0" borderId="0" xfId="0" applyFont="1"/>
    <xf numFmtId="0" fontId="42" fillId="7" borderId="0" xfId="0" applyFont="1" applyFill="1"/>
    <xf numFmtId="0" fontId="42" fillId="7" borderId="0" xfId="0" applyFont="1" applyFill="1" applyAlignment="1">
      <alignment vertical="center" wrapText="1"/>
    </xf>
    <xf numFmtId="0" fontId="18" fillId="7" borderId="56" xfId="0" applyFont="1" applyFill="1" applyBorder="1" applyAlignment="1">
      <alignment horizontal="right" vertical="center"/>
    </xf>
    <xf numFmtId="167" fontId="18" fillId="5" borderId="122" xfId="0" quotePrefix="1" applyNumberFormat="1" applyFont="1" applyFill="1" applyBorder="1" applyAlignment="1">
      <alignment horizontal="center" vertical="center" wrapText="1"/>
    </xf>
    <xf numFmtId="167" fontId="18" fillId="5" borderId="4" xfId="0" quotePrefix="1" applyNumberFormat="1" applyFont="1" applyFill="1" applyBorder="1" applyAlignment="1">
      <alignment horizontal="center" vertical="center" wrapText="1"/>
    </xf>
    <xf numFmtId="0" fontId="15" fillId="23" borderId="1" xfId="0" applyFont="1" applyFill="1" applyBorder="1" applyAlignment="1">
      <alignment vertical="center" wrapText="1"/>
    </xf>
    <xf numFmtId="0" fontId="30" fillId="24" borderId="18"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76" fillId="0" borderId="0" xfId="0" applyFont="1"/>
    <xf numFmtId="0" fontId="106" fillId="14" borderId="0" xfId="0" applyFont="1" applyFill="1"/>
    <xf numFmtId="0" fontId="12" fillId="14" borderId="0" xfId="0" applyFont="1" applyFill="1"/>
    <xf numFmtId="10" fontId="90" fillId="0" borderId="0" xfId="0" applyNumberFormat="1" applyFont="1"/>
    <xf numFmtId="0" fontId="90" fillId="0" borderId="0" xfId="0" applyFont="1"/>
    <xf numFmtId="0" fontId="105" fillId="0" borderId="0" xfId="0" applyFont="1"/>
    <xf numFmtId="0" fontId="80" fillId="7" borderId="184" xfId="0" applyFont="1" applyFill="1" applyBorder="1" applyAlignment="1">
      <alignment vertical="center"/>
    </xf>
    <xf numFmtId="0" fontId="87"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80" fillId="7" borderId="186" xfId="0" applyFont="1" applyFill="1" applyBorder="1" applyAlignment="1">
      <alignment vertical="center"/>
    </xf>
    <xf numFmtId="0" fontId="87"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20" fillId="4" borderId="1" xfId="0" applyFont="1" applyFill="1" applyBorder="1" applyAlignment="1">
      <alignment horizontal="left" vertical="center" wrapText="1"/>
    </xf>
    <xf numFmtId="0" fontId="22" fillId="0" borderId="0" xfId="0" applyFont="1" applyAlignment="1">
      <alignment horizontal="left"/>
    </xf>
    <xf numFmtId="0" fontId="22" fillId="3" borderId="0" xfId="0" applyFont="1" applyFill="1" applyAlignment="1">
      <alignment horizontal="left"/>
    </xf>
    <xf numFmtId="0" fontId="24" fillId="14" borderId="0" xfId="0" applyFont="1" applyFill="1" applyAlignment="1">
      <alignment horizontal="left" vertical="center" wrapText="1"/>
    </xf>
    <xf numFmtId="0" fontId="20" fillId="9" borderId="18" xfId="0" applyFont="1" applyFill="1" applyBorder="1" applyAlignment="1">
      <alignment horizontal="left" vertical="center"/>
    </xf>
    <xf numFmtId="167" fontId="15" fillId="5" borderId="2" xfId="0" quotePrefix="1" applyNumberFormat="1" applyFont="1" applyFill="1" applyBorder="1" applyAlignment="1">
      <alignment horizontal="left" vertical="center" wrapText="1"/>
    </xf>
    <xf numFmtId="169" fontId="15" fillId="5" borderId="2" xfId="0" quotePrefix="1" applyNumberFormat="1" applyFont="1" applyFill="1" applyBorder="1" applyAlignment="1">
      <alignment horizontal="left" vertical="center" wrapText="1"/>
    </xf>
    <xf numFmtId="166" fontId="12" fillId="10" borderId="1" xfId="0" applyNumberFormat="1" applyFont="1" applyFill="1" applyBorder="1" applyAlignment="1">
      <alignment horizontal="left"/>
    </xf>
    <xf numFmtId="166" fontId="15" fillId="5" borderId="2" xfId="0" quotePrefix="1" applyNumberFormat="1" applyFont="1" applyFill="1" applyBorder="1" applyAlignment="1">
      <alignment horizontal="left" vertical="center" wrapText="1"/>
    </xf>
    <xf numFmtId="0" fontId="76" fillId="0" borderId="0" xfId="0" applyFont="1" applyAlignment="1">
      <alignment horizontal="left"/>
    </xf>
    <xf numFmtId="165" fontId="15" fillId="5" borderId="2" xfId="0" quotePrefix="1" applyNumberFormat="1" applyFont="1" applyFill="1" applyBorder="1" applyAlignment="1">
      <alignment horizontal="left" vertical="center" wrapText="1"/>
    </xf>
    <xf numFmtId="0" fontId="14" fillId="14" borderId="0" xfId="0" applyFont="1" applyFill="1" applyAlignment="1">
      <alignment horizontal="left"/>
    </xf>
    <xf numFmtId="0" fontId="90" fillId="0" borderId="0" xfId="0" applyFont="1" applyAlignment="1">
      <alignment horizontal="left"/>
    </xf>
    <xf numFmtId="164" fontId="90" fillId="0" borderId="0" xfId="0" applyNumberFormat="1" applyFont="1" applyAlignment="1">
      <alignment horizontal="left" vertical="center"/>
    </xf>
    <xf numFmtId="0" fontId="90" fillId="0" borderId="0" xfId="0" applyFont="1" applyAlignment="1">
      <alignment horizontal="left" vertical="center"/>
    </xf>
    <xf numFmtId="9" fontId="90" fillId="0" borderId="0" xfId="0" applyNumberFormat="1" applyFont="1" applyAlignment="1">
      <alignment horizontal="left" vertical="center"/>
    </xf>
    <xf numFmtId="0" fontId="20" fillId="5" borderId="3" xfId="13" applyFont="1" applyFill="1" applyBorder="1" applyAlignment="1">
      <alignment horizontal="center" vertical="center" wrapText="1"/>
    </xf>
    <xf numFmtId="0" fontId="107" fillId="7" borderId="106" xfId="6" applyFont="1" applyFill="1" applyBorder="1" applyAlignment="1">
      <alignment horizontal="left" vertical="center" wrapText="1"/>
    </xf>
    <xf numFmtId="0" fontId="108" fillId="7" borderId="106" xfId="6" applyFont="1" applyFill="1" applyBorder="1" applyAlignment="1">
      <alignment horizontal="center" vertical="center" wrapText="1"/>
    </xf>
    <xf numFmtId="0" fontId="107" fillId="7" borderId="106" xfId="8" applyFont="1" applyFill="1" applyBorder="1" applyAlignment="1">
      <alignment vertical="center" wrapText="1"/>
    </xf>
    <xf numFmtId="0" fontId="19" fillId="8" borderId="2" xfId="0" applyFont="1" applyFill="1" applyBorder="1" applyAlignment="1">
      <alignment horizontal="left" vertical="center" wrapText="1"/>
    </xf>
    <xf numFmtId="0" fontId="30" fillId="8" borderId="2" xfId="0" applyFont="1" applyFill="1" applyBorder="1" applyAlignment="1">
      <alignment vertical="center" wrapText="1"/>
    </xf>
    <xf numFmtId="167" fontId="12" fillId="0" borderId="191" xfId="0" quotePrefix="1" applyNumberFormat="1" applyFont="1" applyBorder="1" applyAlignment="1" applyProtection="1">
      <alignment horizontal="center" vertical="center" wrapText="1"/>
      <protection locked="0"/>
    </xf>
    <xf numFmtId="167" fontId="97" fillId="0" borderId="87" xfId="10" quotePrefix="1" applyNumberFormat="1" applyFont="1" applyFill="1" applyBorder="1" applyAlignment="1" applyProtection="1">
      <alignment horizontal="left" vertical="center" wrapText="1"/>
      <protection locked="0"/>
    </xf>
    <xf numFmtId="0" fontId="97" fillId="0" borderId="165" xfId="0" quotePrefix="1" applyFont="1" applyBorder="1" applyAlignment="1">
      <alignment horizontal="left" vertical="center" wrapText="1"/>
    </xf>
    <xf numFmtId="0" fontId="75" fillId="0" borderId="7" xfId="0" applyFont="1" applyBorder="1" applyAlignment="1" applyProtection="1">
      <alignment horizontal="left" vertical="center" wrapText="1"/>
      <protection locked="0"/>
    </xf>
    <xf numFmtId="0" fontId="103" fillId="14" borderId="0" xfId="0" applyFont="1" applyFill="1" applyAlignment="1">
      <alignment horizontal="left" vertical="top"/>
    </xf>
    <xf numFmtId="0" fontId="15" fillId="11" borderId="2" xfId="0" applyFont="1" applyFill="1" applyBorder="1" applyAlignment="1">
      <alignment horizontal="right" vertical="center" wrapText="1"/>
    </xf>
    <xf numFmtId="0" fontId="49" fillId="0" borderId="0" xfId="0" applyFont="1" applyAlignment="1">
      <alignment vertical="center"/>
    </xf>
    <xf numFmtId="0" fontId="15" fillId="4" borderId="1" xfId="0" applyFont="1" applyFill="1" applyBorder="1" applyAlignment="1">
      <alignment horizontal="left" vertical="center" wrapText="1" indent="1"/>
    </xf>
    <xf numFmtId="176" fontId="15" fillId="5" borderId="0" xfId="0" applyNumberFormat="1" applyFont="1" applyFill="1" applyAlignment="1">
      <alignment horizontal="left" wrapText="1"/>
    </xf>
    <xf numFmtId="167" fontId="17" fillId="21" borderId="90" xfId="10" applyNumberFormat="1" applyFont="1" applyFill="1" applyBorder="1" applyAlignment="1" applyProtection="1">
      <alignment horizontal="center" vertical="center" wrapText="1"/>
      <protection locked="0"/>
    </xf>
    <xf numFmtId="167" fontId="77" fillId="0" borderId="121" xfId="0" applyNumberFormat="1" applyFont="1" applyBorder="1" applyAlignment="1" applyProtection="1">
      <alignment horizontal="center" vertical="center" wrapText="1"/>
      <protection locked="0"/>
    </xf>
    <xf numFmtId="0" fontId="77" fillId="7" borderId="7" xfId="0" applyFont="1" applyFill="1" applyBorder="1" applyAlignment="1" applyProtection="1">
      <alignment horizontal="left" vertical="center" wrapText="1"/>
      <protection locked="0"/>
    </xf>
    <xf numFmtId="167" fontId="18" fillId="5" borderId="91" xfId="0" quotePrefix="1" applyNumberFormat="1" applyFont="1" applyFill="1" applyBorder="1" applyAlignment="1" applyProtection="1">
      <alignment horizontal="center" vertical="center" wrapText="1"/>
      <protection hidden="1"/>
    </xf>
    <xf numFmtId="169" fontId="18" fillId="5" borderId="91" xfId="0" quotePrefix="1" applyNumberFormat="1" applyFont="1" applyFill="1" applyBorder="1" applyAlignment="1" applyProtection="1">
      <alignment horizontal="center" vertical="center" wrapText="1"/>
      <protection hidden="1"/>
    </xf>
    <xf numFmtId="0" fontId="90" fillId="7" borderId="0" xfId="12" applyFont="1" applyFill="1"/>
    <xf numFmtId="0" fontId="9" fillId="7" borderId="0" xfId="12" applyFont="1" applyFill="1"/>
    <xf numFmtId="0" fontId="45" fillId="3" borderId="0" xfId="12" applyFont="1" applyFill="1" applyAlignment="1">
      <alignment vertical="top"/>
    </xf>
    <xf numFmtId="167" fontId="112" fillId="0" borderId="119" xfId="0" applyNumberFormat="1" applyFont="1" applyBorder="1" applyAlignment="1" applyProtection="1">
      <alignment horizontal="center" vertical="center" wrapText="1"/>
      <protection locked="0"/>
    </xf>
    <xf numFmtId="167" fontId="112" fillId="0" borderId="120" xfId="0" applyNumberFormat="1" applyFont="1" applyBorder="1" applyAlignment="1" applyProtection="1">
      <alignment horizontal="center" vertical="center" wrapText="1"/>
      <protection locked="0"/>
    </xf>
    <xf numFmtId="167" fontId="112" fillId="0" borderId="121" xfId="0" applyNumberFormat="1" applyFont="1" applyBorder="1" applyAlignment="1" applyProtection="1">
      <alignment horizontal="center" vertical="center" wrapText="1"/>
      <protection locked="0"/>
    </xf>
    <xf numFmtId="167" fontId="112" fillId="0" borderId="106" xfId="0" applyNumberFormat="1" applyFont="1" applyBorder="1" applyAlignment="1" applyProtection="1">
      <alignment horizontal="center" vertical="center" wrapText="1"/>
      <protection locked="0"/>
    </xf>
    <xf numFmtId="167" fontId="17" fillId="0" borderId="121" xfId="0" applyNumberFormat="1" applyFont="1" applyBorder="1" applyAlignment="1" applyProtection="1">
      <alignment horizontal="center" vertical="center" wrapText="1"/>
      <protection locked="0"/>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167" fontId="97" fillId="0" borderId="87" xfId="10" quotePrefix="1" applyNumberFormat="1" applyFont="1" applyFill="1" applyBorder="1" applyAlignment="1" applyProtection="1">
      <alignment horizontal="center" vertical="center" wrapText="1"/>
      <protection locked="0"/>
    </xf>
    <xf numFmtId="0" fontId="76" fillId="0" borderId="102" xfId="0" quotePrefix="1" applyFont="1" applyBorder="1"/>
    <xf numFmtId="0" fontId="76" fillId="0" borderId="102" xfId="0" applyFont="1" applyBorder="1"/>
    <xf numFmtId="0" fontId="75" fillId="0" borderId="0" xfId="0" applyFont="1" applyAlignment="1">
      <alignment horizontal="left" vertical="top"/>
    </xf>
    <xf numFmtId="0" fontId="108" fillId="7" borderId="106" xfId="6" quotePrefix="1" applyFont="1" applyFill="1" applyBorder="1" applyAlignment="1">
      <alignment horizontal="center" vertical="center" wrapText="1"/>
    </xf>
    <xf numFmtId="0" fontId="7" fillId="7" borderId="0" xfId="12" applyFont="1" applyFill="1"/>
    <xf numFmtId="0" fontId="96" fillId="0" borderId="106" xfId="13" applyFont="1" applyBorder="1" applyAlignment="1">
      <alignment vertical="center" wrapText="1"/>
    </xf>
    <xf numFmtId="0" fontId="115" fillId="8" borderId="3" xfId="0" applyFont="1" applyFill="1" applyBorder="1" applyAlignment="1">
      <alignment horizontal="left" vertical="center" wrapText="1"/>
    </xf>
    <xf numFmtId="167" fontId="18" fillId="5" borderId="2" xfId="0" quotePrefix="1" applyNumberFormat="1" applyFont="1" applyFill="1" applyBorder="1" applyAlignment="1">
      <alignment horizontal="center" vertical="center" wrapText="1"/>
    </xf>
    <xf numFmtId="0" fontId="116" fillId="7" borderId="106" xfId="7" applyFont="1" applyFill="1" applyBorder="1" applyAlignment="1">
      <alignment horizontal="left" vertical="center" wrapText="1"/>
    </xf>
    <xf numFmtId="0" fontId="101" fillId="0" borderId="106" xfId="13" applyFont="1" applyBorder="1" applyAlignment="1">
      <alignment vertical="center" wrapText="1"/>
    </xf>
    <xf numFmtId="0" fontId="103" fillId="14" borderId="0" xfId="0" applyFont="1" applyFill="1" applyAlignment="1">
      <alignment horizontal="left"/>
    </xf>
    <xf numFmtId="0" fontId="74" fillId="0" borderId="0" xfId="0" applyFont="1" applyAlignment="1">
      <alignment horizontal="right"/>
    </xf>
    <xf numFmtId="0" fontId="23" fillId="8" borderId="54" xfId="0" applyFont="1" applyFill="1" applyBorder="1" applyAlignment="1">
      <alignment horizontal="center" vertical="center" wrapText="1"/>
    </xf>
    <xf numFmtId="0" fontId="23" fillId="8" borderId="54" xfId="0" applyFont="1" applyFill="1" applyBorder="1" applyAlignment="1">
      <alignment vertical="center" wrapText="1"/>
    </xf>
    <xf numFmtId="167" fontId="71" fillId="0" borderId="204" xfId="0" quotePrefix="1" applyNumberFormat="1" applyFont="1" applyBorder="1" applyAlignment="1" applyProtection="1">
      <alignment horizontal="center" vertical="center" wrapText="1"/>
      <protection locked="0"/>
    </xf>
    <xf numFmtId="167" fontId="15" fillId="5" borderId="205" xfId="0" quotePrefix="1" applyNumberFormat="1" applyFont="1" applyFill="1" applyBorder="1" applyAlignment="1">
      <alignment horizontal="center" vertical="center" wrapText="1"/>
    </xf>
    <xf numFmtId="167" fontId="71" fillId="0" borderId="204" xfId="0" applyNumberFormat="1" applyFont="1" applyBorder="1" applyAlignment="1" applyProtection="1">
      <alignment horizontal="center" vertical="center" wrapText="1"/>
      <protection locked="0"/>
    </xf>
    <xf numFmtId="0" fontId="96" fillId="0" borderId="106" xfId="13" applyFont="1" applyBorder="1" applyAlignment="1">
      <alignment vertical="top" wrapText="1"/>
    </xf>
    <xf numFmtId="0" fontId="96" fillId="0" borderId="106" xfId="12" applyFont="1" applyBorder="1" applyAlignment="1">
      <alignment vertical="center" wrapText="1"/>
    </xf>
    <xf numFmtId="0" fontId="107" fillId="0" borderId="106" xfId="6" applyFont="1" applyBorder="1" applyAlignment="1">
      <alignment horizontal="left" vertical="center" wrapText="1"/>
    </xf>
    <xf numFmtId="0" fontId="30" fillId="8" borderId="4" xfId="0" applyFont="1" applyFill="1" applyBorder="1" applyAlignment="1">
      <alignment horizontal="center" vertical="center"/>
    </xf>
    <xf numFmtId="0" fontId="30" fillId="8" borderId="3" xfId="0" applyFont="1" applyFill="1" applyBorder="1" applyAlignment="1">
      <alignment horizontal="left" vertical="center" wrapText="1"/>
    </xf>
    <xf numFmtId="0" fontId="30" fillId="8" borderId="3" xfId="0" applyFont="1" applyFill="1" applyBorder="1" applyAlignment="1">
      <alignment horizontal="left" vertical="center"/>
    </xf>
    <xf numFmtId="0" fontId="19" fillId="8" borderId="3" xfId="0" applyFont="1" applyFill="1" applyBorder="1" applyAlignment="1">
      <alignment horizontal="left" vertical="center" wrapText="1"/>
    </xf>
    <xf numFmtId="167" fontId="18" fillId="5" borderId="31" xfId="0" quotePrefix="1" applyNumberFormat="1" applyFont="1" applyFill="1" applyBorder="1" applyAlignment="1">
      <alignment horizontal="center" vertical="center" wrapText="1"/>
    </xf>
    <xf numFmtId="0" fontId="56" fillId="0" borderId="57" xfId="0" applyFont="1" applyBorder="1" applyAlignment="1">
      <alignment horizontal="left" vertical="center" wrapText="1"/>
    </xf>
    <xf numFmtId="0" fontId="57" fillId="7" borderId="106" xfId="6" quotePrefix="1" applyFont="1" applyFill="1" applyBorder="1" applyAlignment="1">
      <alignment horizontal="center" vertical="center" wrapText="1"/>
    </xf>
    <xf numFmtId="0" fontId="67" fillId="7" borderId="106" xfId="8" applyFont="1" applyFill="1" applyBorder="1" applyAlignment="1">
      <alignment vertical="center" wrapText="1"/>
    </xf>
    <xf numFmtId="0" fontId="67" fillId="7" borderId="106" xfId="6" applyFont="1" applyFill="1" applyBorder="1" applyAlignment="1">
      <alignment horizontal="left" vertical="center" wrapText="1"/>
    </xf>
    <xf numFmtId="0" fontId="67" fillId="0" borderId="106" xfId="6" applyFont="1" applyBorder="1" applyAlignment="1">
      <alignment horizontal="left" vertical="center" wrapText="1"/>
    </xf>
    <xf numFmtId="0" fontId="57" fillId="7" borderId="106" xfId="6" applyFont="1" applyFill="1" applyBorder="1" applyAlignment="1">
      <alignment horizontal="center" vertical="center" wrapText="1"/>
    </xf>
    <xf numFmtId="0" fontId="91" fillId="0" borderId="7" xfId="0" applyFont="1" applyBorder="1" applyAlignment="1" applyProtection="1">
      <alignment horizontal="left" vertical="top" wrapText="1"/>
      <protection locked="0"/>
    </xf>
    <xf numFmtId="0" fontId="122" fillId="0" borderId="106" xfId="12" applyFont="1" applyBorder="1" applyAlignment="1">
      <alignment horizontal="center" vertical="center"/>
    </xf>
    <xf numFmtId="173" fontId="19" fillId="7" borderId="91" xfId="10" applyNumberFormat="1" applyFont="1" applyFill="1" applyBorder="1" applyAlignment="1" applyProtection="1">
      <alignment horizontal="center" vertical="center" wrapText="1"/>
      <protection locked="0"/>
    </xf>
    <xf numFmtId="175" fontId="20" fillId="21" borderId="91" xfId="0" quotePrefix="1" applyNumberFormat="1" applyFont="1" applyFill="1" applyBorder="1" applyAlignment="1">
      <alignment horizontal="center" vertical="center" wrapText="1"/>
    </xf>
    <xf numFmtId="0" fontId="34" fillId="17" borderId="101" xfId="0" applyFont="1" applyFill="1" applyBorder="1"/>
    <xf numFmtId="0" fontId="30" fillId="17" borderId="92" xfId="0" applyFont="1" applyFill="1" applyBorder="1" applyAlignment="1">
      <alignment horizontal="center" vertical="center"/>
    </xf>
    <xf numFmtId="0" fontId="30" fillId="17" borderId="96" xfId="0" applyFont="1" applyFill="1" applyBorder="1" applyAlignment="1">
      <alignment horizontal="center" vertical="center"/>
    </xf>
    <xf numFmtId="0" fontId="20" fillId="9" borderId="91" xfId="0" applyFont="1" applyFill="1" applyBorder="1" applyAlignment="1">
      <alignment horizontal="center" vertical="center"/>
    </xf>
    <xf numFmtId="0" fontId="20" fillId="9" borderId="98" xfId="0" applyFont="1" applyFill="1" applyBorder="1" applyAlignment="1">
      <alignment horizontal="center" vertical="center"/>
    </xf>
    <xf numFmtId="0" fontId="12" fillId="0" borderId="101" xfId="0" applyFont="1" applyBorder="1" applyAlignment="1">
      <alignment horizontal="left" wrapText="1"/>
    </xf>
    <xf numFmtId="0" fontId="22" fillId="0" borderId="101" xfId="0" applyFont="1" applyBorder="1"/>
    <xf numFmtId="0" fontId="20" fillId="9" borderId="92" xfId="0" applyFont="1" applyFill="1" applyBorder="1" applyAlignment="1">
      <alignment horizontal="center" vertical="center"/>
    </xf>
    <xf numFmtId="0" fontId="20" fillId="9" borderId="96" xfId="0" applyFont="1" applyFill="1" applyBorder="1" applyAlignment="1">
      <alignment horizontal="center" vertical="center"/>
    </xf>
    <xf numFmtId="0" fontId="12" fillId="0" borderId="101" xfId="0" applyFont="1" applyBorder="1" applyAlignment="1">
      <alignment horizontal="left"/>
    </xf>
    <xf numFmtId="0" fontId="20" fillId="4" borderId="91" xfId="0" applyFont="1" applyFill="1" applyBorder="1" applyAlignment="1">
      <alignment vertical="center"/>
    </xf>
    <xf numFmtId="166" fontId="43" fillId="12" borderId="91" xfId="0" applyNumberFormat="1" applyFont="1" applyFill="1" applyBorder="1" applyAlignment="1">
      <alignment horizontal="center" vertical="center" wrapText="1"/>
    </xf>
    <xf numFmtId="167" fontId="15" fillId="5" borderId="91" xfId="0" quotePrefix="1" applyNumberFormat="1" applyFont="1" applyFill="1" applyBorder="1" applyAlignment="1">
      <alignment horizontal="center" vertical="center" wrapText="1"/>
    </xf>
    <xf numFmtId="167" fontId="18" fillId="5" borderId="91" xfId="0" quotePrefix="1" applyNumberFormat="1" applyFont="1" applyFill="1" applyBorder="1" applyAlignment="1">
      <alignment horizontal="center" vertical="center" wrapText="1"/>
    </xf>
    <xf numFmtId="167" fontId="15" fillId="5" borderId="87" xfId="0" quotePrefix="1" applyNumberFormat="1" applyFont="1" applyFill="1" applyBorder="1" applyAlignment="1">
      <alignment horizontal="center" vertical="center" wrapText="1"/>
    </xf>
    <xf numFmtId="9" fontId="18" fillId="5" borderId="87" xfId="1" quotePrefix="1" applyFont="1" applyFill="1" applyBorder="1" applyAlignment="1">
      <alignment horizontal="center" vertical="center" wrapText="1"/>
    </xf>
    <xf numFmtId="167" fontId="92" fillId="5" borderId="91" xfId="0" quotePrefix="1" applyNumberFormat="1" applyFont="1" applyFill="1" applyBorder="1" applyAlignment="1">
      <alignment horizontal="center" vertical="center" wrapText="1"/>
    </xf>
    <xf numFmtId="9" fontId="15" fillId="5" borderId="87" xfId="1" quotePrefix="1" applyFont="1" applyFill="1" applyBorder="1" applyAlignment="1">
      <alignment horizontal="center" vertical="center" wrapText="1"/>
    </xf>
    <xf numFmtId="0" fontId="20" fillId="9" borderId="87" xfId="0" applyFont="1" applyFill="1" applyBorder="1" applyAlignment="1">
      <alignment horizontal="center" vertical="center"/>
    </xf>
    <xf numFmtId="167" fontId="15" fillId="5" borderId="91" xfId="0" quotePrefix="1" applyNumberFormat="1" applyFont="1" applyFill="1" applyBorder="1" applyAlignment="1" applyProtection="1">
      <alignment horizontal="center" vertical="center" wrapText="1"/>
      <protection hidden="1"/>
    </xf>
    <xf numFmtId="169" fontId="92"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xf>
    <xf numFmtId="174" fontId="19" fillId="7" borderId="91" xfId="10" applyNumberFormat="1" applyFont="1" applyFill="1" applyBorder="1" applyAlignment="1" applyProtection="1">
      <alignment horizontal="center" vertical="center" wrapText="1"/>
      <protection locked="0"/>
    </xf>
    <xf numFmtId="9" fontId="20" fillId="21" borderId="91" xfId="1" quotePrefix="1" applyFont="1" applyFill="1" applyBorder="1" applyAlignment="1">
      <alignment horizontal="center" vertical="center" wrapText="1"/>
    </xf>
    <xf numFmtId="174" fontId="15" fillId="5" borderId="91" xfId="0" quotePrefix="1" applyNumberFormat="1" applyFont="1" applyFill="1" applyBorder="1" applyAlignment="1">
      <alignment horizontal="center" vertical="center" wrapText="1"/>
    </xf>
    <xf numFmtId="0" fontId="20" fillId="4" borderId="87" xfId="0" applyFont="1" applyFill="1" applyBorder="1" applyAlignment="1">
      <alignment horizontal="center" vertical="center"/>
    </xf>
    <xf numFmtId="0" fontId="20" fillId="4" borderId="91" xfId="0" applyFont="1" applyFill="1" applyBorder="1" applyAlignment="1">
      <alignment horizontal="center" vertical="center" wrapText="1"/>
    </xf>
    <xf numFmtId="166" fontId="15" fillId="5" borderId="91" xfId="0" quotePrefix="1" applyNumberFormat="1" applyFont="1" applyFill="1" applyBorder="1" applyAlignment="1">
      <alignment horizontal="center" vertical="center" wrapText="1"/>
    </xf>
    <xf numFmtId="169" fontId="18" fillId="5" borderId="91" xfId="1" quotePrefix="1" applyNumberFormat="1" applyFont="1" applyFill="1" applyBorder="1" applyAlignment="1">
      <alignment horizontal="center" vertical="center" wrapText="1"/>
    </xf>
    <xf numFmtId="170" fontId="27" fillId="12" borderId="91" xfId="0" applyNumberFormat="1" applyFont="1" applyFill="1" applyBorder="1" applyAlignment="1" applyProtection="1">
      <alignment horizontal="center" vertical="center" wrapText="1"/>
      <protection locked="0"/>
    </xf>
    <xf numFmtId="0" fontId="22" fillId="11" borderId="91" xfId="0" applyFont="1" applyFill="1" applyBorder="1"/>
    <xf numFmtId="0" fontId="23" fillId="0" borderId="91" xfId="0" applyFont="1" applyBorder="1" applyAlignment="1" applyProtection="1">
      <alignment horizontal="left" vertical="center"/>
      <protection hidden="1"/>
    </xf>
    <xf numFmtId="167" fontId="19" fillId="7" borderId="76" xfId="10" applyNumberFormat="1" applyFont="1" applyFill="1" applyBorder="1" applyAlignment="1" applyProtection="1">
      <alignment horizontal="center" vertical="center" wrapText="1"/>
      <protection locked="0"/>
    </xf>
    <xf numFmtId="167" fontId="19" fillId="7" borderId="87" xfId="10" applyNumberFormat="1" applyFont="1" applyFill="1" applyBorder="1" applyAlignment="1" applyProtection="1">
      <alignment horizontal="center" vertical="center" wrapText="1"/>
      <protection locked="0"/>
    </xf>
    <xf numFmtId="167" fontId="75" fillId="0" borderId="91" xfId="10" applyNumberFormat="1" applyFont="1" applyFill="1" applyBorder="1" applyAlignment="1" applyProtection="1">
      <alignment horizontal="center" vertical="center" wrapText="1"/>
      <protection locked="0"/>
    </xf>
    <xf numFmtId="167" fontId="75" fillId="18" borderId="91" xfId="10" applyNumberFormat="1" applyFont="1" applyFill="1" applyBorder="1" applyAlignment="1" applyProtection="1">
      <alignment horizontal="center" vertical="center" wrapText="1"/>
      <protection locked="0"/>
    </xf>
    <xf numFmtId="167" fontId="20" fillId="5" borderId="91" xfId="0" quotePrefix="1" applyNumberFormat="1" applyFont="1" applyFill="1" applyBorder="1" applyAlignment="1">
      <alignment horizontal="center" vertical="center" wrapText="1"/>
    </xf>
    <xf numFmtId="167" fontId="43"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wrapText="1"/>
    </xf>
    <xf numFmtId="0" fontId="23" fillId="8" borderId="91" xfId="0" applyFont="1" applyFill="1" applyBorder="1" applyAlignment="1">
      <alignment horizontal="left" vertical="center" wrapText="1"/>
    </xf>
    <xf numFmtId="167" fontId="19" fillId="7" borderId="91" xfId="10" quotePrefix="1" applyNumberFormat="1" applyFont="1" applyFill="1" applyBorder="1" applyAlignment="1" applyProtection="1">
      <alignment horizontal="center" vertical="center" wrapText="1"/>
      <protection locked="0"/>
    </xf>
    <xf numFmtId="164" fontId="19" fillId="0" borderId="91" xfId="0" quotePrefix="1" applyNumberFormat="1" applyFont="1" applyBorder="1" applyAlignment="1" applyProtection="1">
      <alignment horizontal="left" vertical="center" wrapText="1"/>
      <protection locked="0"/>
    </xf>
    <xf numFmtId="0" fontId="54" fillId="0" borderId="106" xfId="13" quotePrefix="1" applyBorder="1" applyAlignment="1">
      <alignment vertical="center" wrapText="1"/>
    </xf>
    <xf numFmtId="0" fontId="22" fillId="0" borderId="0" xfId="0" quotePrefix="1" applyFont="1" applyAlignment="1">
      <alignment wrapText="1"/>
    </xf>
    <xf numFmtId="0" fontId="71" fillId="0" borderId="0" xfId="0" applyFont="1" applyAlignment="1">
      <alignment horizontal="center" vertical="center" wrapText="1"/>
    </xf>
    <xf numFmtId="0" fontId="19"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107" fillId="0" borderId="106" xfId="8" applyFont="1" applyBorder="1" applyAlignment="1">
      <alignment vertical="center" wrapText="1"/>
    </xf>
    <xf numFmtId="0" fontId="37" fillId="0" borderId="165" xfId="0" quotePrefix="1" applyFont="1" applyBorder="1" applyAlignment="1">
      <alignment horizontal="right" vertical="center" wrapText="1"/>
    </xf>
    <xf numFmtId="0" fontId="23" fillId="7" borderId="5" xfId="0" applyFont="1" applyFill="1" applyBorder="1" applyAlignment="1">
      <alignment horizontal="center" vertical="center" wrapText="1"/>
    </xf>
    <xf numFmtId="167" fontId="93" fillId="0" borderId="121" xfId="0" applyNumberFormat="1" applyFont="1" applyBorder="1" applyAlignment="1" applyProtection="1">
      <alignment horizontal="left" vertical="top" wrapText="1"/>
      <protection locked="0"/>
    </xf>
    <xf numFmtId="0" fontId="20" fillId="9" borderId="19" xfId="0" applyFont="1" applyFill="1" applyBorder="1" applyAlignment="1">
      <alignment vertical="center" wrapText="1"/>
    </xf>
    <xf numFmtId="167" fontId="15" fillId="5" borderId="16" xfId="0" quotePrefix="1" applyNumberFormat="1" applyFont="1" applyFill="1" applyBorder="1" applyAlignment="1">
      <alignment horizontal="center" vertical="center" wrapText="1"/>
    </xf>
    <xf numFmtId="0" fontId="3" fillId="7" borderId="0" xfId="44" applyFill="1"/>
    <xf numFmtId="0" fontId="62" fillId="7" borderId="0" xfId="44" applyFont="1" applyFill="1" applyAlignment="1">
      <alignment horizontal="center" vertical="center" wrapText="1"/>
    </xf>
    <xf numFmtId="0" fontId="3" fillId="7" borderId="0" xfId="44" applyFill="1" applyAlignment="1">
      <alignment wrapText="1"/>
    </xf>
    <xf numFmtId="0" fontId="123" fillId="25" borderId="194" xfId="0" applyFont="1" applyFill="1" applyBorder="1"/>
    <xf numFmtId="0" fontId="123" fillId="25" borderId="195" xfId="0" applyFont="1" applyFill="1" applyBorder="1"/>
    <xf numFmtId="0" fontId="123" fillId="25" borderId="103" xfId="0" applyFont="1" applyFill="1" applyBorder="1"/>
    <xf numFmtId="167" fontId="124" fillId="0" borderId="121" xfId="0" applyNumberFormat="1" applyFont="1" applyBorder="1" applyAlignment="1" applyProtection="1">
      <alignment horizontal="left" vertical="top" wrapText="1"/>
      <protection locked="0"/>
    </xf>
    <xf numFmtId="169" fontId="31" fillId="5" borderId="91" xfId="1" quotePrefix="1" applyNumberFormat="1" applyFont="1" applyFill="1" applyBorder="1" applyAlignment="1">
      <alignment horizontal="right" vertical="center" wrapText="1"/>
    </xf>
    <xf numFmtId="0" fontId="65" fillId="0" borderId="106" xfId="44" applyFont="1" applyBorder="1" applyAlignment="1">
      <alignment horizontal="center" vertical="center"/>
    </xf>
    <xf numFmtId="167" fontId="30" fillId="0" borderId="119" xfId="0" applyNumberFormat="1" applyFont="1" applyBorder="1" applyAlignment="1" applyProtection="1">
      <alignment horizontal="center" vertical="center" wrapText="1"/>
      <protection locked="0"/>
    </xf>
    <xf numFmtId="0" fontId="30" fillId="0" borderId="0" xfId="0" applyFont="1" applyAlignment="1">
      <alignment horizontal="center" vertical="center" wrapText="1"/>
    </xf>
    <xf numFmtId="167" fontId="30" fillId="0" borderId="106" xfId="0" applyNumberFormat="1" applyFont="1" applyBorder="1" applyAlignment="1" applyProtection="1">
      <alignment horizontal="center" vertical="center" wrapText="1"/>
      <protection locked="0"/>
    </xf>
    <xf numFmtId="167" fontId="19" fillId="19" borderId="46" xfId="0" applyNumberFormat="1" applyFont="1" applyFill="1" applyBorder="1" applyAlignment="1">
      <alignment horizontal="center"/>
    </xf>
    <xf numFmtId="167" fontId="128" fillId="0" borderId="106" xfId="0" applyNumberFormat="1" applyFont="1" applyBorder="1" applyAlignment="1" applyProtection="1">
      <alignment horizontal="center" vertical="center" wrapText="1"/>
      <protection locked="0"/>
    </xf>
    <xf numFmtId="0" fontId="54" fillId="17" borderId="75" xfId="8" quotePrefix="1" applyFill="1" applyBorder="1" applyAlignment="1">
      <alignment horizontal="center" vertical="center"/>
    </xf>
    <xf numFmtId="0" fontId="54" fillId="26" borderId="75" xfId="8" quotePrefix="1" applyFill="1" applyBorder="1" applyAlignment="1">
      <alignment horizontal="center" vertical="center"/>
    </xf>
    <xf numFmtId="0" fontId="130" fillId="17" borderId="0" xfId="0" applyFont="1" applyFill="1" applyAlignment="1">
      <alignment horizontal="center" vertical="center"/>
    </xf>
    <xf numFmtId="0" fontId="19" fillId="8" borderId="206" xfId="0" applyFont="1" applyFill="1" applyBorder="1" applyAlignment="1">
      <alignment vertical="center" wrapText="1"/>
    </xf>
    <xf numFmtId="0" fontId="2" fillId="0" borderId="0" xfId="0" applyFont="1"/>
    <xf numFmtId="0" fontId="129" fillId="27" borderId="0" xfId="45"/>
    <xf numFmtId="167" fontId="15" fillId="5" borderId="1" xfId="0" quotePrefix="1" applyNumberFormat="1" applyFont="1" applyFill="1" applyBorder="1" applyAlignment="1">
      <alignment horizontal="left" vertical="center" wrapText="1"/>
    </xf>
    <xf numFmtId="0" fontId="131" fillId="8" borderId="206" xfId="0" applyFont="1" applyFill="1" applyBorder="1" applyAlignment="1">
      <alignment vertical="center" wrapText="1"/>
    </xf>
    <xf numFmtId="0" fontId="19" fillId="8" borderId="206" xfId="0" quotePrefix="1" applyFont="1" applyFill="1" applyBorder="1" applyAlignment="1">
      <alignment vertical="center" wrapText="1"/>
    </xf>
    <xf numFmtId="0" fontId="16" fillId="9" borderId="34" xfId="0" applyFont="1" applyFill="1" applyBorder="1" applyAlignment="1">
      <alignment vertical="center"/>
    </xf>
    <xf numFmtId="0" fontId="16" fillId="4" borderId="25" xfId="0" applyFont="1" applyFill="1" applyBorder="1" applyAlignment="1">
      <alignment vertical="center" wrapText="1"/>
    </xf>
    <xf numFmtId="0" fontId="20" fillId="4" borderId="18" xfId="0" applyFont="1" applyFill="1" applyBorder="1" applyAlignment="1">
      <alignment horizontal="left" vertical="center" wrapText="1"/>
    </xf>
    <xf numFmtId="0" fontId="130" fillId="17" borderId="0" xfId="0" applyFont="1" applyFill="1" applyAlignment="1">
      <alignment horizontal="left" vertical="center"/>
    </xf>
    <xf numFmtId="0" fontId="129" fillId="27" borderId="2" xfId="45" applyBorder="1" applyAlignment="1">
      <alignment horizontal="left" vertical="center" wrapText="1" indent="1"/>
    </xf>
    <xf numFmtId="167" fontId="129" fillId="27" borderId="2" xfId="45" quotePrefix="1" applyNumberFormat="1" applyBorder="1" applyAlignment="1" applyProtection="1">
      <alignment horizontal="center" vertical="center" wrapText="1"/>
      <protection hidden="1"/>
    </xf>
    <xf numFmtId="167" fontId="129" fillId="27" borderId="2" xfId="45" quotePrefix="1" applyNumberFormat="1" applyBorder="1" applyAlignment="1">
      <alignment horizontal="left" vertical="center" wrapText="1"/>
    </xf>
    <xf numFmtId="169" fontId="129" fillId="27" borderId="2" xfId="45" quotePrefix="1" applyNumberFormat="1" applyBorder="1" applyAlignment="1">
      <alignment horizontal="left" vertical="center" wrapText="1"/>
    </xf>
    <xf numFmtId="166" fontId="129" fillId="27" borderId="1" xfId="45" applyNumberFormat="1" applyBorder="1" applyAlignment="1">
      <alignment horizontal="left"/>
    </xf>
    <xf numFmtId="169" fontId="129" fillId="27" borderId="1" xfId="45" quotePrefix="1" applyNumberFormat="1" applyBorder="1" applyAlignment="1">
      <alignment horizontal="left" vertical="center" wrapText="1"/>
    </xf>
    <xf numFmtId="164" fontId="129" fillId="27" borderId="91" xfId="45" quotePrefix="1" applyNumberFormat="1" applyBorder="1" applyAlignment="1" applyProtection="1">
      <alignment horizontal="left" vertical="center" wrapText="1"/>
      <protection locked="0"/>
    </xf>
    <xf numFmtId="167" fontId="129" fillId="27" borderId="2" xfId="45" quotePrefix="1" applyNumberFormat="1" applyBorder="1" applyAlignment="1">
      <alignment horizontal="center" vertical="center" wrapText="1"/>
    </xf>
    <xf numFmtId="167" fontId="129" fillId="27" borderId="2" xfId="45" quotePrefix="1" applyNumberFormat="1" applyBorder="1" applyAlignment="1" applyProtection="1">
      <alignment horizontal="center" vertical="center" wrapText="1"/>
      <protection locked="0"/>
    </xf>
    <xf numFmtId="0" fontId="129" fillId="27" borderId="0" xfId="45" applyAlignment="1">
      <alignment horizontal="left" vertical="center"/>
    </xf>
    <xf numFmtId="166" fontId="129" fillId="27" borderId="2" xfId="45" quotePrefix="1" applyNumberFormat="1" applyBorder="1" applyAlignment="1">
      <alignment horizontal="left" vertical="center" wrapText="1"/>
    </xf>
    <xf numFmtId="0" fontId="129" fillId="27" borderId="0" xfId="45" applyAlignment="1">
      <alignment horizontal="left"/>
    </xf>
    <xf numFmtId="165" fontId="129" fillId="27" borderId="2" xfId="45" quotePrefix="1" applyNumberFormat="1" applyBorder="1" applyAlignment="1" applyProtection="1">
      <alignment horizontal="center" vertical="center" wrapText="1"/>
      <protection locked="0"/>
    </xf>
    <xf numFmtId="165" fontId="129" fillId="27" borderId="2" xfId="45" quotePrefix="1" applyNumberFormat="1" applyBorder="1" applyAlignment="1">
      <alignment horizontal="center" vertical="center" wrapText="1"/>
    </xf>
    <xf numFmtId="165" fontId="129" fillId="27" borderId="2" xfId="45" quotePrefix="1" applyNumberFormat="1" applyBorder="1" applyAlignment="1">
      <alignment horizontal="left" vertical="center" wrapText="1"/>
    </xf>
    <xf numFmtId="0" fontId="129" fillId="27" borderId="0" xfId="45" applyAlignment="1">
      <alignment vertical="center"/>
    </xf>
    <xf numFmtId="164" fontId="129" fillId="27" borderId="0" xfId="45" applyNumberFormat="1" applyAlignment="1">
      <alignment horizontal="left" vertical="center"/>
    </xf>
    <xf numFmtId="9" fontId="129" fillId="27" borderId="0" xfId="45" applyNumberFormat="1" applyAlignment="1">
      <alignment horizontal="left" vertical="center"/>
    </xf>
    <xf numFmtId="166" fontId="129" fillId="27" borderId="1" xfId="45" quotePrefix="1" applyNumberFormat="1" applyBorder="1" applyAlignment="1">
      <alignment horizontal="left" vertical="center" wrapText="1"/>
    </xf>
    <xf numFmtId="0" fontId="2" fillId="0" borderId="0" xfId="0" applyFont="1" applyAlignment="1">
      <alignment horizontal="left"/>
    </xf>
    <xf numFmtId="164" fontId="75" fillId="0" borderId="91" xfId="0" quotePrefix="1" applyNumberFormat="1" applyFont="1" applyBorder="1" applyAlignment="1" applyProtection="1">
      <alignment horizontal="left" vertical="center" wrapText="1"/>
      <protection locked="0"/>
    </xf>
    <xf numFmtId="0" fontId="19" fillId="28" borderId="207" xfId="0" quotePrefix="1" applyFont="1" applyFill="1" applyBorder="1" applyAlignment="1">
      <alignment horizontal="left" vertical="center" wrapText="1"/>
    </xf>
    <xf numFmtId="167" fontId="15" fillId="5" borderId="2" xfId="0" quotePrefix="1" applyNumberFormat="1" applyFont="1" applyFill="1" applyBorder="1" applyAlignment="1" applyProtection="1">
      <alignment horizontal="left" vertical="center" wrapText="1"/>
      <protection hidden="1"/>
    </xf>
    <xf numFmtId="0" fontId="133" fillId="17" borderId="208" xfId="0" applyFont="1" applyFill="1" applyBorder="1" applyAlignment="1">
      <alignment vertical="center" wrapText="1"/>
    </xf>
    <xf numFmtId="0" fontId="17" fillId="8" borderId="206" xfId="0" applyFont="1" applyFill="1" applyBorder="1" applyAlignment="1">
      <alignment vertical="center" wrapText="1"/>
    </xf>
    <xf numFmtId="0" fontId="16" fillId="3" borderId="0" xfId="0" quotePrefix="1" applyFont="1" applyFill="1" applyAlignment="1">
      <alignment vertical="center"/>
    </xf>
    <xf numFmtId="0" fontId="16" fillId="0" borderId="0" xfId="0" applyFont="1" applyAlignment="1">
      <alignment vertical="center"/>
    </xf>
    <xf numFmtId="0" fontId="26" fillId="0" borderId="0" xfId="0" applyFont="1"/>
    <xf numFmtId="0" fontId="19" fillId="8" borderId="2"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9" borderId="18" xfId="0" applyFont="1" applyFill="1" applyBorder="1" applyAlignment="1">
      <alignment horizontal="center" vertical="center"/>
    </xf>
    <xf numFmtId="0" fontId="16" fillId="9" borderId="0" xfId="0" applyFont="1" applyFill="1" applyAlignment="1">
      <alignment vertical="center"/>
    </xf>
    <xf numFmtId="0" fontId="129" fillId="27" borderId="34" xfId="45" applyBorder="1" applyAlignment="1">
      <alignment vertical="center"/>
    </xf>
    <xf numFmtId="0" fontId="129" fillId="27" borderId="24" xfId="45" applyBorder="1" applyAlignment="1">
      <alignment vertical="center"/>
    </xf>
    <xf numFmtId="0" fontId="16" fillId="9" borderId="24" xfId="0" applyFont="1" applyFill="1" applyBorder="1" applyAlignment="1">
      <alignment vertical="center"/>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0" fontId="129" fillId="27" borderId="3" xfId="45" applyBorder="1" applyAlignment="1">
      <alignment vertical="center"/>
    </xf>
    <xf numFmtId="0" fontId="129" fillId="27" borderId="75" xfId="45" applyBorder="1" applyAlignment="1">
      <alignment vertical="center"/>
    </xf>
    <xf numFmtId="0" fontId="129" fillId="27" borderId="30" xfId="45" applyBorder="1" applyAlignment="1">
      <alignment vertical="center"/>
    </xf>
    <xf numFmtId="0" fontId="30" fillId="0" borderId="0" xfId="0" applyFont="1" applyAlignment="1">
      <alignment vertical="center" wrapText="1"/>
    </xf>
    <xf numFmtId="0" fontId="129" fillId="27" borderId="1" xfId="45" applyBorder="1" applyAlignment="1">
      <alignment vertical="center" wrapText="1"/>
    </xf>
    <xf numFmtId="0" fontId="129" fillId="27" borderId="18" xfId="45" applyBorder="1" applyAlignment="1">
      <alignment vertical="center" wrapText="1"/>
    </xf>
    <xf numFmtId="0" fontId="129" fillId="27" borderId="19" xfId="45" applyBorder="1" applyAlignment="1">
      <alignment vertical="center" wrapText="1"/>
    </xf>
    <xf numFmtId="0" fontId="132" fillId="27" borderId="3" xfId="45" applyFont="1" applyBorder="1" applyAlignment="1">
      <alignment vertical="center"/>
    </xf>
    <xf numFmtId="0" fontId="132" fillId="27" borderId="75" xfId="45" applyFont="1" applyBorder="1" applyAlignment="1">
      <alignment vertical="center"/>
    </xf>
    <xf numFmtId="0" fontId="132" fillId="27" borderId="30" xfId="45" applyFont="1" applyBorder="1" applyAlignment="1">
      <alignment vertical="center"/>
    </xf>
    <xf numFmtId="0" fontId="16" fillId="9" borderId="3" xfId="0" applyFont="1" applyFill="1" applyBorder="1" applyAlignment="1">
      <alignment vertical="center"/>
    </xf>
    <xf numFmtId="0" fontId="16" fillId="9" borderId="75" xfId="0" applyFont="1" applyFill="1" applyBorder="1" applyAlignment="1">
      <alignment vertical="center"/>
    </xf>
    <xf numFmtId="0" fontId="16" fillId="9" borderId="30" xfId="0" applyFont="1" applyFill="1" applyBorder="1" applyAlignment="1">
      <alignment vertical="center"/>
    </xf>
    <xf numFmtId="0" fontId="20" fillId="25" borderId="19" xfId="0" applyFont="1" applyFill="1" applyBorder="1" applyAlignment="1">
      <alignment horizontal="center" vertical="center" wrapText="1"/>
    </xf>
    <xf numFmtId="0" fontId="75" fillId="28" borderId="207" xfId="0" quotePrefix="1" applyFont="1" applyFill="1" applyBorder="1" applyAlignment="1">
      <alignment horizontal="left" vertical="center" wrapText="1"/>
    </xf>
    <xf numFmtId="167" fontId="75" fillId="28" borderId="2" xfId="0" quotePrefix="1" applyNumberFormat="1" applyFont="1" applyFill="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67" fillId="0" borderId="0" xfId="0" applyFont="1" applyAlignment="1">
      <alignment wrapText="1"/>
    </xf>
    <xf numFmtId="0" fontId="31" fillId="0" borderId="0" xfId="0" applyFont="1" applyAlignment="1">
      <alignment wrapText="1"/>
    </xf>
    <xf numFmtId="0" fontId="21" fillId="23" borderId="25" xfId="0" applyFont="1" applyFill="1" applyBorder="1" applyAlignment="1">
      <alignment horizontal="center" vertical="center" wrapText="1"/>
    </xf>
    <xf numFmtId="0" fontId="74" fillId="0" borderId="0" xfId="0" applyFont="1" applyAlignment="1">
      <alignment horizontal="right" vertical="center"/>
    </xf>
    <xf numFmtId="0" fontId="103" fillId="14" borderId="0" xfId="0" applyFont="1" applyFill="1" applyAlignment="1">
      <alignment horizontal="left" vertical="center"/>
    </xf>
    <xf numFmtId="0" fontId="134" fillId="0" borderId="0" xfId="0" applyFont="1" applyAlignment="1">
      <alignment vertical="center"/>
    </xf>
    <xf numFmtId="0" fontId="77" fillId="28" borderId="18" xfId="0" applyFont="1" applyFill="1" applyBorder="1" applyAlignment="1">
      <alignment horizontal="left" vertical="center"/>
    </xf>
    <xf numFmtId="0" fontId="75" fillId="14" borderId="0" xfId="0" applyFont="1" applyFill="1"/>
    <xf numFmtId="0" fontId="12" fillId="28" borderId="0" xfId="0" applyFont="1" applyFill="1"/>
    <xf numFmtId="0" fontId="75" fillId="28" borderId="0" xfId="0" applyFont="1" applyFill="1"/>
    <xf numFmtId="0" fontId="130" fillId="29" borderId="0" xfId="0" applyFont="1" applyFill="1" applyAlignment="1">
      <alignment horizontal="center" vertical="center"/>
    </xf>
    <xf numFmtId="0" fontId="76" fillId="29" borderId="0" xfId="0" applyFont="1" applyFill="1"/>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106" xfId="12" applyFont="1" applyBorder="1" applyAlignment="1">
      <alignment horizontal="center"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0" xfId="0" quotePrefix="1" applyFont="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29" borderId="0" xfId="0" applyFont="1" applyFill="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167" fontId="142" fillId="5" borderId="2" xfId="0" quotePrefix="1" applyNumberFormat="1" applyFont="1" applyFill="1" applyBorder="1" applyAlignment="1">
      <alignment horizontal="center" vertical="center" wrapText="1"/>
    </xf>
    <xf numFmtId="0" fontId="85" fillId="7" borderId="0" xfId="0" applyFont="1" applyFill="1" applyAlignment="1">
      <alignment vertical="center"/>
    </xf>
    <xf numFmtId="0" fontId="1" fillId="7" borderId="137" xfId="12" applyFont="1" applyFill="1" applyBorder="1" applyAlignment="1">
      <alignment horizontal="left" vertical="center" wrapText="1"/>
    </xf>
    <xf numFmtId="0" fontId="10" fillId="7" borderId="0" xfId="12" applyFill="1" applyAlignment="1">
      <alignment horizontal="left" vertical="center" wrapText="1"/>
    </xf>
    <xf numFmtId="0" fontId="31" fillId="4" borderId="112" xfId="0" applyFont="1" applyFill="1" applyBorder="1" applyAlignment="1">
      <alignment horizontal="left" vertical="center" wrapText="1" indent="1"/>
    </xf>
    <xf numFmtId="0" fontId="31" fillId="4" borderId="113" xfId="0" applyFont="1" applyFill="1" applyBorder="1" applyAlignment="1">
      <alignment horizontal="left" vertical="center" wrapText="1" indent="1"/>
    </xf>
    <xf numFmtId="0" fontId="31" fillId="4" borderId="114" xfId="0" applyFont="1" applyFill="1" applyBorder="1" applyAlignment="1">
      <alignment horizontal="left" vertical="center" wrapText="1" indent="1"/>
    </xf>
    <xf numFmtId="0" fontId="31" fillId="4" borderId="1" xfId="0" applyFont="1" applyFill="1" applyBorder="1" applyAlignment="1">
      <alignment horizontal="left" vertical="center" wrapText="1" indent="1"/>
    </xf>
    <xf numFmtId="0" fontId="31" fillId="4" borderId="18" xfId="0" applyFont="1" applyFill="1" applyBorder="1" applyAlignment="1">
      <alignment horizontal="left" vertical="center" wrapText="1" indent="1"/>
    </xf>
    <xf numFmtId="0" fontId="31" fillId="4" borderId="19" xfId="0" applyFont="1" applyFill="1" applyBorder="1" applyAlignment="1">
      <alignment horizontal="left" vertical="center" wrapText="1" indent="1"/>
    </xf>
    <xf numFmtId="0" fontId="15" fillId="5" borderId="109" xfId="0" applyFont="1" applyFill="1" applyBorder="1" applyAlignment="1">
      <alignment horizontal="center" wrapText="1"/>
    </xf>
    <xf numFmtId="0" fontId="15" fillId="5" borderId="110" xfId="0" applyFont="1" applyFill="1" applyBorder="1" applyAlignment="1">
      <alignment horizontal="center" wrapText="1"/>
    </xf>
    <xf numFmtId="0" fontId="57" fillId="7" borderId="106" xfId="6" applyFont="1" applyFill="1" applyBorder="1" applyAlignment="1">
      <alignment horizontal="left" vertical="center" wrapText="1"/>
    </xf>
    <xf numFmtId="0" fontId="45" fillId="3" borderId="0" xfId="0" applyFont="1" applyFill="1" applyAlignment="1">
      <alignment horizontal="left" vertical="center"/>
    </xf>
    <xf numFmtId="0" fontId="57" fillId="7" borderId="107" xfId="6" applyFont="1" applyFill="1" applyBorder="1" applyAlignment="1">
      <alignment horizontal="left" vertical="center" wrapText="1"/>
    </xf>
    <xf numFmtId="0" fontId="19" fillId="6" borderId="0" xfId="8" applyFont="1" applyFill="1" applyAlignment="1">
      <alignment horizontal="left" vertical="center" wrapText="1"/>
    </xf>
    <xf numFmtId="49" fontId="12" fillId="0" borderId="192" xfId="0" applyNumberFormat="1" applyFont="1" applyBorder="1" applyAlignment="1" applyProtection="1">
      <alignment horizontal="left" vertical="center" wrapText="1"/>
      <protection locked="0"/>
    </xf>
    <xf numFmtId="49" fontId="12" fillId="0" borderId="193" xfId="0" applyNumberFormat="1" applyFont="1" applyBorder="1" applyAlignment="1" applyProtection="1">
      <alignment horizontal="left" vertical="center" wrapText="1"/>
      <protection locked="0"/>
    </xf>
    <xf numFmtId="0" fontId="15" fillId="5" borderId="1" xfId="0" quotePrefix="1" applyFont="1" applyFill="1" applyBorder="1" applyAlignment="1">
      <alignment horizontal="left" wrapText="1"/>
    </xf>
    <xf numFmtId="0" fontId="15" fillId="5" borderId="19" xfId="0" quotePrefix="1" applyFont="1" applyFill="1" applyBorder="1" applyAlignment="1">
      <alignment horizontal="left" wrapText="1"/>
    </xf>
    <xf numFmtId="0" fontId="119" fillId="0" borderId="0" xfId="0" applyFont="1" applyAlignment="1">
      <alignment horizontal="left" wrapText="1"/>
    </xf>
    <xf numFmtId="0" fontId="12" fillId="8" borderId="5"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6" xfId="0" applyFont="1" applyFill="1" applyBorder="1" applyAlignment="1">
      <alignment horizontal="left" vertical="center" wrapText="1"/>
    </xf>
    <xf numFmtId="0" fontId="19" fillId="7" borderId="106" xfId="8" applyFont="1" applyFill="1" applyBorder="1" applyAlignment="1">
      <alignment horizontal="left" vertical="center" wrapText="1"/>
    </xf>
    <xf numFmtId="0" fontId="91" fillId="0" borderId="178" xfId="0" applyFont="1" applyBorder="1" applyAlignment="1" applyProtection="1">
      <alignment horizontal="left" vertical="top" wrapText="1"/>
      <protection locked="0"/>
    </xf>
    <xf numFmtId="0" fontId="91" fillId="0" borderId="179" xfId="0" applyFont="1" applyBorder="1" applyAlignment="1" applyProtection="1">
      <alignment horizontal="left" vertical="top" wrapText="1"/>
      <protection locked="0"/>
    </xf>
    <xf numFmtId="0" fontId="91" fillId="0" borderId="180" xfId="0" applyFont="1" applyBorder="1" applyAlignment="1" applyProtection="1">
      <alignment horizontal="left" vertical="top" wrapText="1"/>
      <protection locked="0"/>
    </xf>
    <xf numFmtId="0" fontId="70"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6" fillId="0" borderId="5" xfId="0" applyFont="1" applyBorder="1" applyAlignment="1">
      <alignment vertical="center"/>
    </xf>
    <xf numFmtId="0" fontId="56" fillId="0" borderId="0" xfId="0" applyFont="1" applyAlignment="1">
      <alignment vertical="center"/>
    </xf>
    <xf numFmtId="0" fontId="19" fillId="7" borderId="116" xfId="8" applyFont="1" applyFill="1" applyBorder="1" applyAlignment="1">
      <alignment horizontal="left" vertical="center"/>
    </xf>
    <xf numFmtId="0" fontId="19" fillId="7" borderId="111" xfId="8" applyFont="1" applyFill="1" applyBorder="1" applyAlignment="1">
      <alignment horizontal="left" vertical="center"/>
    </xf>
    <xf numFmtId="0" fontId="19" fillId="7" borderId="117" xfId="8" applyFont="1" applyFill="1" applyBorder="1" applyAlignment="1">
      <alignment horizontal="left" vertical="center"/>
    </xf>
    <xf numFmtId="0" fontId="45" fillId="4" borderId="25" xfId="13" applyFont="1" applyFill="1" applyBorder="1" applyAlignment="1">
      <alignment horizontal="center" vertical="center"/>
    </xf>
    <xf numFmtId="0" fontId="45" fillId="4" borderId="15" xfId="13" applyFont="1" applyFill="1" applyBorder="1" applyAlignment="1">
      <alignment horizontal="center" vertical="center"/>
    </xf>
    <xf numFmtId="167" fontId="92" fillId="19" borderId="27" xfId="0" quotePrefix="1" applyNumberFormat="1" applyFont="1" applyFill="1" applyBorder="1" applyAlignment="1" applyProtection="1">
      <alignment horizontal="center" vertical="center" wrapText="1"/>
      <protection hidden="1"/>
    </xf>
    <xf numFmtId="167" fontId="92" fillId="19" borderId="15" xfId="0" quotePrefix="1" applyNumberFormat="1" applyFont="1" applyFill="1" applyBorder="1" applyAlignment="1" applyProtection="1">
      <alignment horizontal="center" vertical="center" wrapText="1"/>
      <protection hidden="1"/>
    </xf>
    <xf numFmtId="167" fontId="92" fillId="19" borderId="147" xfId="0" quotePrefix="1" applyNumberFormat="1" applyFont="1" applyFill="1" applyBorder="1" applyAlignment="1" applyProtection="1">
      <alignment horizontal="center" vertical="center" wrapText="1"/>
      <protection hidden="1"/>
    </xf>
    <xf numFmtId="167" fontId="92" fillId="19" borderId="148" xfId="0" quotePrefix="1" applyNumberFormat="1" applyFont="1" applyFill="1" applyBorder="1" applyAlignment="1" applyProtection="1">
      <alignment horizontal="center" vertical="center" wrapText="1"/>
      <protection hidden="1"/>
    </xf>
    <xf numFmtId="167" fontId="92" fillId="19" borderId="149" xfId="0" quotePrefix="1" applyNumberFormat="1" applyFont="1" applyFill="1" applyBorder="1" applyAlignment="1" applyProtection="1">
      <alignment horizontal="center" vertical="center" wrapText="1"/>
      <protection hidden="1"/>
    </xf>
    <xf numFmtId="167" fontId="92" fillId="19" borderId="150" xfId="0" quotePrefix="1" applyNumberFormat="1" applyFont="1" applyFill="1" applyBorder="1" applyAlignment="1" applyProtection="1">
      <alignment horizontal="center" vertical="center" wrapText="1"/>
      <protection hidden="1"/>
    </xf>
    <xf numFmtId="167" fontId="92" fillId="19" borderId="151" xfId="0" quotePrefix="1" applyNumberFormat="1" applyFont="1" applyFill="1" applyBorder="1" applyAlignment="1" applyProtection="1">
      <alignment horizontal="left" vertical="center" wrapText="1"/>
      <protection hidden="1"/>
    </xf>
    <xf numFmtId="167" fontId="92" fillId="19" borderId="18" xfId="0" quotePrefix="1" applyNumberFormat="1" applyFont="1" applyFill="1" applyBorder="1" applyAlignment="1" applyProtection="1">
      <alignment horizontal="left" vertical="center" wrapText="1"/>
      <protection hidden="1"/>
    </xf>
    <xf numFmtId="167" fontId="92" fillId="19" borderId="152" xfId="0" quotePrefix="1" applyNumberFormat="1" applyFont="1" applyFill="1" applyBorder="1" applyAlignment="1" applyProtection="1">
      <alignment horizontal="left" vertical="center" wrapText="1"/>
      <protection hidden="1"/>
    </xf>
    <xf numFmtId="0" fontId="19" fillId="0" borderId="0" xfId="0" applyFont="1" applyAlignment="1">
      <alignment horizontal="left" vertical="top" wrapText="1"/>
    </xf>
    <xf numFmtId="0" fontId="20" fillId="4" borderId="14"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2" fillId="4" borderId="11" xfId="0" applyFont="1" applyFill="1" applyBorder="1" applyAlignment="1">
      <alignment horizontal="center"/>
    </xf>
    <xf numFmtId="0" fontId="12" fillId="4" borderId="12"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2" fillId="9" borderId="18" xfId="0" applyFont="1" applyFill="1" applyBorder="1"/>
    <xf numFmtId="0" fontId="12" fillId="9" borderId="19" xfId="0" applyFont="1" applyFill="1" applyBorder="1"/>
    <xf numFmtId="0" fontId="31" fillId="4" borderId="21" xfId="0" applyFont="1" applyFill="1" applyBorder="1" applyAlignment="1">
      <alignment horizontal="center"/>
    </xf>
    <xf numFmtId="0" fontId="31" fillId="4" borderId="12" xfId="0" applyFont="1" applyFill="1" applyBorder="1" applyAlignment="1">
      <alignment horizontal="center"/>
    </xf>
    <xf numFmtId="0" fontId="31" fillId="4" borderId="5" xfId="0" applyFont="1" applyFill="1" applyBorder="1" applyAlignment="1">
      <alignment horizontal="center"/>
    </xf>
    <xf numFmtId="0" fontId="31" fillId="4" borderId="24" xfId="0" applyFont="1" applyFill="1" applyBorder="1" applyAlignment="1">
      <alignment horizontal="center"/>
    </xf>
    <xf numFmtId="0" fontId="31" fillId="4" borderId="27" xfId="0" applyFont="1" applyFill="1" applyBorder="1" applyAlignment="1">
      <alignment horizontal="center"/>
    </xf>
    <xf numFmtId="0" fontId="31" fillId="4" borderId="16" xfId="0" applyFont="1" applyFill="1" applyBorder="1" applyAlignment="1">
      <alignment horizontal="center"/>
    </xf>
    <xf numFmtId="0" fontId="31" fillId="9" borderId="29" xfId="0" applyFont="1" applyFill="1" applyBorder="1" applyAlignment="1">
      <alignment horizontal="center"/>
    </xf>
    <xf numFmtId="0" fontId="31" fillId="9" borderId="30" xfId="0" applyFont="1" applyFill="1" applyBorder="1" applyAlignment="1">
      <alignment horizontal="center"/>
    </xf>
    <xf numFmtId="0" fontId="31" fillId="9" borderId="27" xfId="0" applyFont="1" applyFill="1" applyBorder="1" applyAlignment="1">
      <alignment horizontal="center"/>
    </xf>
    <xf numFmtId="0" fontId="31" fillId="9" borderId="16" xfId="0" applyFont="1" applyFill="1" applyBorder="1" applyAlignment="1">
      <alignment horizontal="center"/>
    </xf>
    <xf numFmtId="0" fontId="36" fillId="0" borderId="0" xfId="0" applyFont="1" applyAlignment="1">
      <alignment horizontal="left" vertical="center"/>
    </xf>
    <xf numFmtId="0" fontId="36" fillId="0" borderId="9" xfId="0" applyFont="1" applyBorder="1" applyAlignment="1">
      <alignment horizontal="left" vertical="center"/>
    </xf>
    <xf numFmtId="0" fontId="23" fillId="8" borderId="1" xfId="0" applyFont="1" applyFill="1" applyBorder="1" applyAlignment="1">
      <alignment horizontal="left" vertical="center"/>
    </xf>
    <xf numFmtId="0" fontId="23" fillId="8" borderId="19" xfId="0" applyFont="1" applyFill="1" applyBorder="1" applyAlignment="1">
      <alignment horizontal="left" vertical="center"/>
    </xf>
    <xf numFmtId="0" fontId="23" fillId="8" borderId="18" xfId="0" applyFont="1" applyFill="1" applyBorder="1" applyAlignment="1">
      <alignment horizontal="left" vertical="center"/>
    </xf>
    <xf numFmtId="0" fontId="20" fillId="4" borderId="2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6" xfId="0" applyFont="1" applyFill="1" applyBorder="1" applyAlignment="1">
      <alignment horizontal="center" vertical="center" wrapText="1"/>
    </xf>
    <xf numFmtId="167" fontId="92" fillId="19" borderId="5" xfId="0" quotePrefix="1" applyNumberFormat="1" applyFont="1" applyFill="1" applyBorder="1" applyAlignment="1" applyProtection="1">
      <alignment horizontal="center" vertical="center" wrapText="1"/>
      <protection hidden="1"/>
    </xf>
    <xf numFmtId="167" fontId="92" fillId="19" borderId="0" xfId="0" quotePrefix="1" applyNumberFormat="1" applyFont="1" applyFill="1" applyAlignment="1" applyProtection="1">
      <alignment horizontal="center" vertical="center" wrapText="1"/>
      <protection hidden="1"/>
    </xf>
    <xf numFmtId="0" fontId="12" fillId="4" borderId="21" xfId="0" applyFont="1" applyFill="1" applyBorder="1"/>
    <xf numFmtId="0" fontId="12" fillId="4" borderId="12" xfId="0" applyFont="1" applyFill="1" applyBorder="1"/>
    <xf numFmtId="0" fontId="12" fillId="4" borderId="39" xfId="0" applyFont="1" applyFill="1" applyBorder="1"/>
    <xf numFmtId="0" fontId="12" fillId="4" borderId="40" xfId="0" applyFont="1" applyFill="1" applyBorder="1"/>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12" fillId="0" borderId="192" xfId="0" applyFont="1" applyBorder="1" applyAlignment="1" applyProtection="1">
      <alignment horizontal="left" vertical="top" wrapText="1"/>
      <protection locked="0"/>
    </xf>
    <xf numFmtId="0" fontId="12" fillId="0" borderId="197" xfId="0" applyFont="1" applyBorder="1" applyAlignment="1" applyProtection="1">
      <alignment horizontal="left" vertical="top" wrapText="1"/>
      <protection locked="0"/>
    </xf>
    <xf numFmtId="0" fontId="12" fillId="0" borderId="193" xfId="0" applyFont="1" applyBorder="1" applyAlignment="1" applyProtection="1">
      <alignment horizontal="left" vertical="top" wrapText="1"/>
      <protection locked="0"/>
    </xf>
    <xf numFmtId="0" fontId="12" fillId="0" borderId="192" xfId="0" applyFont="1" applyBorder="1" applyAlignment="1" applyProtection="1">
      <alignment horizontal="left" wrapText="1"/>
      <protection locked="0"/>
    </xf>
    <xf numFmtId="0" fontId="12" fillId="0" borderId="197" xfId="0" applyFont="1" applyBorder="1" applyAlignment="1" applyProtection="1">
      <alignment horizontal="left" wrapText="1"/>
      <protection locked="0"/>
    </xf>
    <xf numFmtId="0" fontId="12" fillId="0" borderId="193" xfId="0" applyFont="1" applyBorder="1" applyAlignment="1" applyProtection="1">
      <alignment horizontal="left" wrapText="1"/>
      <protection locked="0"/>
    </xf>
    <xf numFmtId="0" fontId="19" fillId="7" borderId="0" xfId="0" applyFont="1" applyFill="1" applyAlignment="1">
      <alignment horizontal="left" vertical="top" wrapText="1"/>
    </xf>
    <xf numFmtId="0" fontId="12" fillId="9" borderId="43" xfId="0" applyFont="1" applyFill="1" applyBorder="1"/>
    <xf numFmtId="0" fontId="12" fillId="9" borderId="44" xfId="0" applyFont="1" applyFill="1" applyBorder="1"/>
    <xf numFmtId="167" fontId="19" fillId="19" borderId="145" xfId="0" applyNumberFormat="1" applyFont="1" applyFill="1" applyBorder="1" applyAlignment="1">
      <alignment horizontal="center"/>
    </xf>
    <xf numFmtId="167" fontId="19" fillId="19" borderId="47" xfId="0" applyNumberFormat="1" applyFont="1" applyFill="1" applyBorder="1" applyAlignment="1">
      <alignment horizontal="center"/>
    </xf>
    <xf numFmtId="167" fontId="19" fillId="19" borderId="146" xfId="0" applyNumberFormat="1" applyFont="1" applyFill="1" applyBorder="1" applyAlignment="1">
      <alignment horizontal="center"/>
    </xf>
    <xf numFmtId="167" fontId="12" fillId="19" borderId="145" xfId="0" applyNumberFormat="1" applyFont="1" applyFill="1" applyBorder="1" applyAlignment="1">
      <alignment horizontal="center"/>
    </xf>
    <xf numFmtId="167" fontId="12" fillId="19" borderId="47" xfId="0" applyNumberFormat="1" applyFont="1" applyFill="1" applyBorder="1" applyAlignment="1">
      <alignment horizontal="center"/>
    </xf>
    <xf numFmtId="167" fontId="12" fillId="19" borderId="146" xfId="0" applyNumberFormat="1" applyFont="1" applyFill="1" applyBorder="1" applyAlignment="1">
      <alignment horizontal="center"/>
    </xf>
    <xf numFmtId="0" fontId="20" fillId="4" borderId="15" xfId="0" applyFont="1" applyFill="1" applyBorder="1" applyAlignment="1">
      <alignment horizontal="left" vertical="center"/>
    </xf>
    <xf numFmtId="0" fontId="42" fillId="0" borderId="0" xfId="0" quotePrefix="1" applyFont="1" applyAlignment="1">
      <alignment horizontal="center" vertical="center"/>
    </xf>
    <xf numFmtId="0" fontId="47" fillId="0" borderId="0" xfId="0" quotePrefix="1" applyFont="1" applyAlignment="1">
      <alignment horizontal="center" vertical="center"/>
    </xf>
    <xf numFmtId="0" fontId="47" fillId="0" borderId="0" xfId="0" quotePrefix="1" applyFont="1" applyAlignment="1">
      <alignment horizontal="center" vertical="center" wrapText="1"/>
    </xf>
    <xf numFmtId="0" fontId="23" fillId="0" borderId="49" xfId="0" applyFont="1" applyBorder="1" applyAlignment="1">
      <alignment horizontal="left" vertical="center"/>
    </xf>
    <xf numFmtId="0" fontId="23" fillId="0" borderId="8" xfId="0" applyFont="1" applyBorder="1" applyAlignment="1">
      <alignment horizontal="left" vertical="center"/>
    </xf>
    <xf numFmtId="0" fontId="20" fillId="4" borderId="0" xfId="0" applyFont="1" applyFill="1" applyAlignment="1">
      <alignment horizontal="center" vertical="center"/>
    </xf>
    <xf numFmtId="0" fontId="20" fillId="4" borderId="24" xfId="0" applyFont="1" applyFill="1" applyBorder="1" applyAlignment="1">
      <alignment horizontal="center" vertical="center"/>
    </xf>
    <xf numFmtId="0" fontId="100" fillId="4" borderId="0" xfId="0" applyFont="1" applyFill="1" applyAlignment="1">
      <alignment horizontal="center" vertical="center"/>
    </xf>
    <xf numFmtId="0" fontId="100" fillId="4" borderId="24" xfId="0" applyFont="1" applyFill="1" applyBorder="1" applyAlignment="1">
      <alignment horizontal="center" vertical="center"/>
    </xf>
    <xf numFmtId="0" fontId="100" fillId="4" borderId="15" xfId="0" applyFont="1" applyFill="1" applyBorder="1" applyAlignment="1">
      <alignment horizontal="center" vertical="center"/>
    </xf>
    <xf numFmtId="0" fontId="100" fillId="4" borderId="16" xfId="0" applyFont="1" applyFill="1" applyBorder="1" applyAlignment="1">
      <alignment horizontal="center" vertical="center"/>
    </xf>
    <xf numFmtId="0" fontId="45" fillId="3" borderId="0" xfId="0" applyFont="1" applyFill="1" applyAlignment="1">
      <alignment vertical="center"/>
    </xf>
    <xf numFmtId="0" fontId="12" fillId="19" borderId="9" xfId="0" applyFont="1" applyFill="1" applyBorder="1"/>
    <xf numFmtId="167" fontId="12" fillId="19" borderId="9" xfId="0" applyNumberFormat="1" applyFont="1" applyFill="1" applyBorder="1"/>
    <xf numFmtId="0" fontId="50" fillId="3" borderId="0" xfId="0" applyFont="1" applyFill="1" applyAlignment="1">
      <alignment horizontal="center"/>
    </xf>
    <xf numFmtId="0" fontId="12" fillId="0" borderId="0" xfId="0" applyFont="1" applyAlignment="1">
      <alignment vertical="center" wrapText="1"/>
    </xf>
    <xf numFmtId="0" fontId="12" fillId="0" borderId="18" xfId="0" applyFont="1" applyBorder="1" applyAlignment="1">
      <alignment vertical="center" wrapText="1"/>
    </xf>
    <xf numFmtId="0" fontId="20" fillId="0" borderId="0" xfId="0" applyFont="1" applyAlignment="1">
      <alignment horizontal="center" vertical="center" wrapText="1"/>
    </xf>
    <xf numFmtId="0" fontId="20" fillId="4" borderId="1" xfId="0" applyFont="1" applyFill="1" applyBorder="1" applyAlignment="1">
      <alignment horizontal="left" vertical="center"/>
    </xf>
    <xf numFmtId="0" fontId="20" fillId="4" borderId="18" xfId="0" applyFont="1" applyFill="1" applyBorder="1" applyAlignment="1">
      <alignment horizontal="left" vertical="center"/>
    </xf>
    <xf numFmtId="0" fontId="12" fillId="0" borderId="6" xfId="7" applyFont="1" applyFill="1" applyBorder="1" applyAlignment="1">
      <alignment vertical="center" wrapText="1"/>
    </xf>
    <xf numFmtId="0" fontId="12" fillId="0" borderId="0" xfId="0" applyFont="1" applyAlignment="1">
      <alignment horizontal="left" vertical="top" wrapText="1"/>
    </xf>
    <xf numFmtId="0" fontId="20" fillId="4" borderId="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31" fillId="3" borderId="0" xfId="0" applyFont="1" applyFill="1" applyAlignment="1">
      <alignment horizontal="center"/>
    </xf>
    <xf numFmtId="0" fontId="20" fillId="4" borderId="63" xfId="0" applyFont="1" applyFill="1" applyBorder="1" applyAlignment="1">
      <alignment horizontal="center" vertical="center" wrapText="1"/>
    </xf>
    <xf numFmtId="0" fontId="31" fillId="4" borderId="58" xfId="0" applyFont="1" applyFill="1" applyBorder="1" applyAlignment="1">
      <alignment horizontal="center"/>
    </xf>
    <xf numFmtId="0" fontId="31" fillId="4" borderId="13" xfId="0" applyFont="1" applyFill="1" applyBorder="1" applyAlignment="1">
      <alignment horizontal="center"/>
    </xf>
    <xf numFmtId="0" fontId="31" fillId="4" borderId="48" xfId="0" applyFont="1" applyFill="1" applyBorder="1" applyAlignment="1">
      <alignment horizontal="center"/>
    </xf>
    <xf numFmtId="0" fontId="31" fillId="4" borderId="2" xfId="0" applyFont="1" applyFill="1" applyBorder="1" applyAlignment="1">
      <alignment horizontal="center"/>
    </xf>
    <xf numFmtId="0" fontId="12" fillId="4" borderId="58" xfId="0" applyFont="1" applyFill="1" applyBorder="1" applyAlignment="1">
      <alignment horizontal="center"/>
    </xf>
    <xf numFmtId="0" fontId="12" fillId="4" borderId="13" xfId="0" applyFont="1" applyFill="1" applyBorder="1" applyAlignment="1">
      <alignment horizontal="center"/>
    </xf>
    <xf numFmtId="0" fontId="12" fillId="4" borderId="48" xfId="0" applyFont="1" applyFill="1" applyBorder="1" applyAlignment="1">
      <alignment horizontal="center"/>
    </xf>
    <xf numFmtId="0" fontId="12" fillId="4" borderId="2" xfId="0" applyFont="1" applyFill="1" applyBorder="1" applyAlignment="1">
      <alignment horizontal="center"/>
    </xf>
    <xf numFmtId="0" fontId="23" fillId="4" borderId="1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7" borderId="0" xfId="0" applyFont="1" applyFill="1" applyAlignment="1">
      <alignment horizontal="center" vertical="center" wrapText="1"/>
    </xf>
    <xf numFmtId="0" fontId="15" fillId="4" borderId="21" xfId="0" applyFont="1" applyFill="1" applyBorder="1"/>
    <xf numFmtId="0" fontId="15" fillId="4" borderId="60" xfId="0" applyFont="1" applyFill="1" applyBorder="1"/>
    <xf numFmtId="0" fontId="15" fillId="4" borderId="5" xfId="0" applyFont="1" applyFill="1" applyBorder="1"/>
    <xf numFmtId="0" fontId="15" fillId="4" borderId="61" xfId="0" applyFont="1" applyFill="1" applyBorder="1"/>
    <xf numFmtId="0" fontId="15" fillId="4" borderId="64" xfId="0" applyFont="1" applyFill="1" applyBorder="1"/>
    <xf numFmtId="0" fontId="15" fillId="4" borderId="65" xfId="0" applyFont="1" applyFill="1" applyBorder="1"/>
    <xf numFmtId="0" fontId="20" fillId="4" borderId="62" xfId="0" applyFont="1" applyFill="1" applyBorder="1" applyAlignment="1">
      <alignment horizontal="center" vertical="center" wrapText="1"/>
    </xf>
    <xf numFmtId="0" fontId="20" fillId="4" borderId="199" xfId="0" applyFont="1" applyFill="1" applyBorder="1" applyAlignment="1">
      <alignment horizontal="center" vertical="center" wrapText="1"/>
    </xf>
    <xf numFmtId="0" fontId="20" fillId="4" borderId="200" xfId="0" applyFont="1" applyFill="1" applyBorder="1" applyAlignment="1">
      <alignment horizontal="center" vertical="center" wrapText="1"/>
    </xf>
    <xf numFmtId="0" fontId="20" fillId="4" borderId="201" xfId="0" applyFont="1" applyFill="1" applyBorder="1" applyAlignment="1">
      <alignment horizontal="center" vertical="center" wrapText="1"/>
    </xf>
    <xf numFmtId="0" fontId="20" fillId="4" borderId="202" xfId="0" applyFont="1" applyFill="1" applyBorder="1" applyAlignment="1">
      <alignment horizontal="center" vertical="center" wrapText="1"/>
    </xf>
    <xf numFmtId="0" fontId="20" fillId="4" borderId="203" xfId="0" applyFont="1" applyFill="1" applyBorder="1" applyAlignment="1">
      <alignment horizontal="center" vertical="center" wrapText="1"/>
    </xf>
    <xf numFmtId="0" fontId="15" fillId="9" borderId="66" xfId="0" applyFont="1" applyFill="1" applyBorder="1"/>
    <xf numFmtId="0" fontId="15" fillId="9" borderId="67" xfId="0" applyFont="1" applyFill="1" applyBorder="1"/>
    <xf numFmtId="0" fontId="95" fillId="7" borderId="49"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2" fillId="0" borderId="0" xfId="7" applyFont="1" applyFill="1" applyBorder="1" applyAlignment="1">
      <alignment vertical="center" wrapText="1"/>
    </xf>
    <xf numFmtId="0" fontId="31" fillId="9" borderId="29" xfId="0" applyFont="1" applyFill="1" applyBorder="1"/>
    <xf numFmtId="0" fontId="31" fillId="9" borderId="30" xfId="0" applyFont="1" applyFill="1" applyBorder="1"/>
    <xf numFmtId="0" fontId="12" fillId="9" borderId="29" xfId="0" applyFont="1" applyFill="1" applyBorder="1"/>
    <xf numFmtId="0" fontId="12" fillId="9" borderId="30" xfId="0" applyFont="1" applyFill="1" applyBorder="1"/>
    <xf numFmtId="0" fontId="23" fillId="7" borderId="5" xfId="0" applyFont="1" applyFill="1" applyBorder="1" applyAlignment="1">
      <alignment horizontal="center" vertical="center" wrapText="1"/>
    </xf>
    <xf numFmtId="0" fontId="20" fillId="3" borderId="0" xfId="0" applyFont="1" applyFill="1" applyAlignment="1">
      <alignment horizontal="right" vertical="center"/>
    </xf>
    <xf numFmtId="0" fontId="20" fillId="9" borderId="2" xfId="0" applyFont="1" applyFill="1" applyBorder="1" applyAlignment="1">
      <alignment horizontal="center" vertical="center" wrapText="1"/>
    </xf>
    <xf numFmtId="0" fontId="36" fillId="0" borderId="0" xfId="0" applyFont="1" applyAlignment="1">
      <alignment vertical="center"/>
    </xf>
    <xf numFmtId="0" fontId="20" fillId="4" borderId="2" xfId="0" applyFont="1" applyFill="1" applyBorder="1" applyAlignment="1">
      <alignment horizontal="center" vertical="top"/>
    </xf>
    <xf numFmtId="0" fontId="20" fillId="4" borderId="2" xfId="0" applyFont="1" applyFill="1" applyBorder="1" applyAlignment="1">
      <alignment horizontal="center" vertical="center"/>
    </xf>
    <xf numFmtId="0" fontId="22" fillId="7" borderId="5" xfId="0" applyFont="1" applyFill="1" applyBorder="1" applyAlignment="1">
      <alignment horizontal="left" vertical="top" wrapText="1"/>
    </xf>
    <xf numFmtId="0" fontId="22" fillId="7" borderId="0" xfId="0" applyFont="1" applyFill="1" applyAlignment="1">
      <alignment horizontal="left" vertical="top" wrapText="1"/>
    </xf>
    <xf numFmtId="0" fontId="23" fillId="19" borderId="18" xfId="0" applyFont="1" applyFill="1" applyBorder="1" applyAlignment="1">
      <alignment horizontal="left" vertical="center" wrapText="1"/>
    </xf>
    <xf numFmtId="0" fontId="23" fillId="19" borderId="28" xfId="0" applyFont="1" applyFill="1" applyBorder="1" applyAlignment="1">
      <alignment horizontal="left" vertical="center" wrapText="1"/>
    </xf>
    <xf numFmtId="0" fontId="20" fillId="9" borderId="7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18" xfId="0" applyFont="1" applyFill="1" applyBorder="1" applyAlignment="1">
      <alignment horizontal="left" vertical="center" wrapText="1"/>
    </xf>
    <xf numFmtId="0" fontId="20" fillId="4" borderId="70"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21" xfId="0" applyFont="1" applyFill="1" applyBorder="1" applyAlignment="1">
      <alignment horizontal="center" vertical="top"/>
    </xf>
    <xf numFmtId="0" fontId="20" fillId="4" borderId="12" xfId="0" applyFont="1" applyFill="1" applyBorder="1" applyAlignment="1">
      <alignment horizontal="center" vertical="top"/>
    </xf>
    <xf numFmtId="0" fontId="20" fillId="4" borderId="27" xfId="0" applyFont="1" applyFill="1" applyBorder="1" applyAlignment="1">
      <alignment horizontal="center" vertical="top"/>
    </xf>
    <xf numFmtId="0" fontId="20" fillId="4" borderId="16" xfId="0" applyFont="1" applyFill="1" applyBorder="1" applyAlignment="1">
      <alignment horizontal="center" vertical="top"/>
    </xf>
    <xf numFmtId="0" fontId="30" fillId="17" borderId="77" xfId="0" applyFont="1" applyFill="1" applyBorder="1" applyAlignment="1">
      <alignment horizontal="center" vertical="center"/>
    </xf>
    <xf numFmtId="0" fontId="30" fillId="17" borderId="78" xfId="0" applyFont="1" applyFill="1" applyBorder="1" applyAlignment="1">
      <alignment horizontal="center" vertical="center"/>
    </xf>
    <xf numFmtId="0" fontId="30" fillId="17" borderId="81" xfId="0" applyFont="1" applyFill="1" applyBorder="1" applyAlignment="1">
      <alignment horizontal="center" vertical="center"/>
    </xf>
    <xf numFmtId="0" fontId="30" fillId="17" borderId="8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6" xfId="0" applyFont="1" applyFill="1" applyBorder="1" applyAlignment="1">
      <alignment horizontal="center" vertical="center"/>
    </xf>
    <xf numFmtId="0" fontId="30" fillId="17" borderId="79" xfId="0" applyFont="1" applyFill="1" applyBorder="1" applyAlignment="1">
      <alignment horizontal="center" vertical="center"/>
    </xf>
    <xf numFmtId="0" fontId="30" fillId="17" borderId="8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4" borderId="75" xfId="0" applyFont="1" applyFill="1" applyBorder="1" applyAlignment="1">
      <alignment horizontal="center" vertical="center" wrapText="1"/>
    </xf>
    <xf numFmtId="0" fontId="20" fillId="4" borderId="30" xfId="0" applyFont="1" applyFill="1" applyBorder="1" applyAlignment="1">
      <alignment horizontal="center" vertical="center" wrapText="1"/>
    </xf>
    <xf numFmtId="167" fontId="19" fillId="17" borderId="1" xfId="0" quotePrefix="1" applyNumberFormat="1" applyFont="1" applyFill="1" applyBorder="1" applyAlignment="1" applyProtection="1">
      <alignment horizontal="left" vertical="center" wrapText="1"/>
      <protection hidden="1"/>
    </xf>
    <xf numFmtId="167" fontId="19" fillId="17" borderId="18" xfId="0" quotePrefix="1" applyNumberFormat="1" applyFont="1" applyFill="1" applyBorder="1" applyAlignment="1" applyProtection="1">
      <alignment horizontal="left" vertical="center" wrapText="1"/>
      <protection hidden="1"/>
    </xf>
    <xf numFmtId="0" fontId="19" fillId="17" borderId="98" xfId="0" applyFont="1" applyFill="1" applyBorder="1" applyAlignment="1">
      <alignment horizontal="left" wrapText="1"/>
    </xf>
    <xf numFmtId="0" fontId="19" fillId="17" borderId="76" xfId="0" applyFont="1" applyFill="1" applyBorder="1" applyAlignment="1">
      <alignment horizontal="left" wrapText="1"/>
    </xf>
    <xf numFmtId="0" fontId="19" fillId="17" borderId="74" xfId="0" applyFont="1" applyFill="1" applyBorder="1" applyAlignment="1">
      <alignment horizontal="left" wrapText="1"/>
    </xf>
    <xf numFmtId="0" fontId="30" fillId="17" borderId="34" xfId="0" applyFont="1" applyFill="1" applyBorder="1" applyAlignment="1">
      <alignment horizontal="left" vertical="center"/>
    </xf>
    <xf numFmtId="0" fontId="30" fillId="17" borderId="24" xfId="0" applyFont="1" applyFill="1" applyBorder="1" applyAlignment="1">
      <alignment horizontal="left" vertical="center"/>
    </xf>
    <xf numFmtId="0" fontId="30" fillId="17" borderId="25" xfId="0" applyFont="1" applyFill="1" applyBorder="1" applyAlignment="1">
      <alignment horizontal="left" vertical="center"/>
    </xf>
    <xf numFmtId="0" fontId="30" fillId="17" borderId="15" xfId="0" applyFont="1" applyFill="1" applyBorder="1" applyAlignment="1">
      <alignment horizontal="left" vertical="center"/>
    </xf>
    <xf numFmtId="0" fontId="30" fillId="17" borderId="1" xfId="0" applyFont="1" applyFill="1" applyBorder="1" applyAlignment="1">
      <alignment horizontal="left" vertical="center"/>
    </xf>
    <xf numFmtId="0" fontId="30" fillId="17" borderId="19" xfId="0" applyFont="1" applyFill="1" applyBorder="1" applyAlignment="1">
      <alignment horizontal="left" vertical="center"/>
    </xf>
    <xf numFmtId="0" fontId="19" fillId="0" borderId="98" xfId="0" applyFont="1" applyBorder="1" applyAlignment="1">
      <alignment horizontal="left" vertical="top" wrapText="1"/>
    </xf>
    <xf numFmtId="0" fontId="19" fillId="0" borderId="76" xfId="0" applyFont="1" applyBorder="1" applyAlignment="1">
      <alignment horizontal="left" vertical="top" wrapText="1"/>
    </xf>
    <xf numFmtId="0" fontId="19" fillId="0" borderId="74" xfId="0" applyFont="1" applyBorder="1" applyAlignment="1">
      <alignment horizontal="left" vertical="top" wrapText="1"/>
    </xf>
    <xf numFmtId="0" fontId="19" fillId="17" borderId="98" xfId="0" applyFont="1" applyFill="1" applyBorder="1" applyAlignment="1" applyProtection="1">
      <alignment horizontal="left" wrapText="1"/>
      <protection locked="0"/>
    </xf>
    <xf numFmtId="0" fontId="19" fillId="17" borderId="76" xfId="0" applyFont="1" applyFill="1" applyBorder="1" applyAlignment="1" applyProtection="1">
      <alignment horizontal="left"/>
      <protection locked="0"/>
    </xf>
    <xf numFmtId="0" fontId="19" fillId="17" borderId="87" xfId="0" applyFont="1" applyFill="1" applyBorder="1" applyAlignment="1" applyProtection="1">
      <alignment horizontal="left"/>
      <protection locked="0"/>
    </xf>
    <xf numFmtId="0" fontId="30" fillId="17" borderId="0" xfId="0" applyFont="1" applyFill="1" applyAlignment="1">
      <alignment vertical="center"/>
    </xf>
    <xf numFmtId="0" fontId="12" fillId="0" borderId="98" xfId="0" applyFont="1" applyBorder="1" applyAlignment="1" applyProtection="1">
      <alignment horizontal="left" wrapText="1"/>
      <protection locked="0"/>
    </xf>
    <xf numFmtId="0" fontId="12" fillId="0" borderId="76" xfId="0" applyFont="1" applyBorder="1" applyAlignment="1" applyProtection="1">
      <alignment horizontal="left"/>
      <protection locked="0"/>
    </xf>
    <xf numFmtId="0" fontId="12" fillId="0" borderId="87" xfId="0" applyFont="1" applyBorder="1" applyAlignment="1" applyProtection="1">
      <alignment horizontal="left"/>
      <protection locked="0"/>
    </xf>
    <xf numFmtId="0" fontId="30" fillId="17" borderId="1" xfId="0" applyFont="1" applyFill="1" applyBorder="1" applyAlignment="1">
      <alignment horizontal="left" vertical="center" wrapText="1"/>
    </xf>
    <xf numFmtId="0" fontId="30" fillId="17" borderId="19" xfId="0" applyFont="1" applyFill="1" applyBorder="1" applyAlignment="1">
      <alignment horizontal="left" vertical="center" wrapText="1"/>
    </xf>
    <xf numFmtId="167" fontId="19" fillId="17" borderId="153" xfId="0" quotePrefix="1" applyNumberFormat="1" applyFont="1" applyFill="1" applyBorder="1" applyAlignment="1" applyProtection="1">
      <alignment horizontal="left" vertical="center" wrapText="1"/>
      <protection hidden="1"/>
    </xf>
    <xf numFmtId="167" fontId="19" fillId="17" borderId="154" xfId="0" quotePrefix="1" applyNumberFormat="1" applyFont="1" applyFill="1" applyBorder="1" applyAlignment="1" applyProtection="1">
      <alignment horizontal="left" vertical="center" wrapText="1"/>
      <protection hidden="1"/>
    </xf>
    <xf numFmtId="167" fontId="19" fillId="17" borderId="155" xfId="0" quotePrefix="1" applyNumberFormat="1" applyFont="1" applyFill="1" applyBorder="1" applyAlignment="1" applyProtection="1">
      <alignment horizontal="left" vertical="center" wrapText="1"/>
      <protection hidden="1"/>
    </xf>
    <xf numFmtId="167" fontId="19" fillId="17" borderId="86" xfId="0" quotePrefix="1" applyNumberFormat="1" applyFont="1" applyFill="1" applyBorder="1" applyAlignment="1" applyProtection="1">
      <alignment horizontal="left" vertical="center" wrapText="1"/>
      <protection hidden="1"/>
    </xf>
    <xf numFmtId="167" fontId="19" fillId="17" borderId="76" xfId="0" quotePrefix="1" applyNumberFormat="1" applyFont="1" applyFill="1" applyBorder="1" applyAlignment="1" applyProtection="1">
      <alignment horizontal="left" vertical="center" wrapText="1"/>
      <protection hidden="1"/>
    </xf>
    <xf numFmtId="167" fontId="19" fillId="17" borderId="156" xfId="0" quotePrefix="1" applyNumberFormat="1" applyFont="1" applyFill="1" applyBorder="1" applyAlignment="1" applyProtection="1">
      <alignment horizontal="left" vertical="center" wrapText="1"/>
      <protection hidden="1"/>
    </xf>
    <xf numFmtId="0" fontId="50" fillId="4" borderId="4" xfId="0" applyFont="1" applyFill="1" applyBorder="1" applyAlignment="1">
      <alignment horizontal="center" wrapText="1"/>
    </xf>
    <xf numFmtId="0" fontId="50" fillId="4" borderId="54" xfId="0" applyFont="1" applyFill="1" applyBorder="1" applyAlignment="1">
      <alignment horizontal="center" wrapText="1"/>
    </xf>
    <xf numFmtId="0" fontId="12" fillId="0" borderId="98" xfId="0" applyFont="1" applyBorder="1" applyAlignment="1">
      <alignment horizontal="left" vertical="top" wrapText="1"/>
    </xf>
    <xf numFmtId="0" fontId="12" fillId="0" borderId="76" xfId="0" applyFont="1" applyBorder="1" applyAlignment="1">
      <alignment horizontal="left" vertical="top" wrapText="1"/>
    </xf>
    <xf numFmtId="0" fontId="12" fillId="0" borderId="74" xfId="0" applyFont="1" applyBorder="1" applyAlignment="1">
      <alignment horizontal="left" vertical="top" wrapText="1"/>
    </xf>
    <xf numFmtId="0" fontId="33" fillId="17" borderId="9" xfId="0" applyFont="1" applyFill="1" applyBorder="1" applyAlignment="1">
      <alignment wrapText="1"/>
    </xf>
    <xf numFmtId="0" fontId="33" fillId="17" borderId="0" xfId="0" applyFont="1" applyFill="1"/>
    <xf numFmtId="0" fontId="33" fillId="17" borderId="21" xfId="0" applyFont="1" applyFill="1" applyBorder="1" applyAlignment="1">
      <alignment wrapText="1"/>
    </xf>
    <xf numFmtId="0" fontId="33" fillId="17" borderId="11" xfId="0" applyFont="1" applyFill="1" applyBorder="1"/>
    <xf numFmtId="0" fontId="33" fillId="17" borderId="23" xfId="0" applyFont="1" applyFill="1" applyBorder="1"/>
    <xf numFmtId="0" fontId="33" fillId="17" borderId="9" xfId="0" quotePrefix="1" applyFont="1" applyFill="1" applyBorder="1" applyAlignment="1">
      <alignment wrapText="1"/>
    </xf>
    <xf numFmtId="0" fontId="33" fillId="17" borderId="0" xfId="0" quotePrefix="1" applyFont="1" applyFill="1"/>
    <xf numFmtId="0" fontId="20" fillId="4" borderId="52"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91" xfId="0" applyFont="1" applyFill="1" applyBorder="1" applyAlignment="1">
      <alignment horizontal="center" vertical="center"/>
    </xf>
    <xf numFmtId="0" fontId="20" fillId="4" borderId="91" xfId="0" applyFont="1" applyFill="1" applyBorder="1" applyAlignment="1">
      <alignment horizontal="center" vertical="center" wrapText="1"/>
    </xf>
    <xf numFmtId="0" fontId="20" fillId="4" borderId="4" xfId="0" applyFont="1" applyFill="1" applyBorder="1" applyAlignment="1">
      <alignment horizontal="center" vertical="center"/>
    </xf>
    <xf numFmtId="170" fontId="27" fillId="12" borderId="1" xfId="0" applyNumberFormat="1" applyFont="1" applyFill="1" applyBorder="1" applyAlignment="1">
      <alignment horizontal="center" vertical="center" wrapText="1"/>
    </xf>
    <xf numFmtId="170" fontId="27" fillId="12" borderId="18" xfId="0" applyNumberFormat="1" applyFont="1" applyFill="1" applyBorder="1" applyAlignment="1">
      <alignment horizontal="center" vertical="center" wrapText="1"/>
    </xf>
    <xf numFmtId="170" fontId="27" fillId="12" borderId="19" xfId="0" applyNumberFormat="1" applyFont="1" applyFill="1" applyBorder="1" applyAlignment="1">
      <alignment horizontal="center" vertical="center" wrapText="1"/>
    </xf>
    <xf numFmtId="0" fontId="12" fillId="0" borderId="98" xfId="0" applyFont="1" applyBorder="1" applyAlignment="1">
      <alignment horizontal="left" wrapText="1"/>
    </xf>
    <xf numFmtId="0" fontId="12" fillId="0" borderId="76" xfId="0" applyFont="1" applyBorder="1" applyAlignment="1">
      <alignment horizontal="left" wrapText="1"/>
    </xf>
    <xf numFmtId="0" fontId="12" fillId="0" borderId="74" xfId="0" applyFont="1" applyBorder="1" applyAlignment="1">
      <alignment horizontal="left" wrapText="1"/>
    </xf>
    <xf numFmtId="0" fontId="20" fillId="4" borderId="98" xfId="0" applyFont="1" applyFill="1" applyBorder="1" applyAlignment="1">
      <alignment horizontal="center" vertical="center" wrapText="1"/>
    </xf>
    <xf numFmtId="0" fontId="20" fillId="4" borderId="76" xfId="0" applyFont="1" applyFill="1" applyBorder="1" applyAlignment="1">
      <alignment horizontal="center" vertical="center" wrapText="1"/>
    </xf>
    <xf numFmtId="0" fontId="19" fillId="17" borderId="32" xfId="0" applyFont="1" applyFill="1" applyBorder="1" applyAlignment="1">
      <alignment horizontal="left" vertical="center" wrapText="1"/>
    </xf>
    <xf numFmtId="0" fontId="19" fillId="17" borderId="85" xfId="0" applyFont="1" applyFill="1" applyBorder="1" applyAlignment="1">
      <alignment horizontal="left" vertical="center" wrapText="1"/>
    </xf>
    <xf numFmtId="0" fontId="30" fillId="17" borderId="32" xfId="0" applyFont="1" applyFill="1" applyBorder="1" applyAlignment="1">
      <alignment horizontal="left" vertical="center"/>
    </xf>
    <xf numFmtId="0" fontId="30" fillId="17" borderId="85" xfId="0" applyFont="1" applyFill="1" applyBorder="1" applyAlignment="1">
      <alignment horizontal="left" vertical="center"/>
    </xf>
    <xf numFmtId="0" fontId="30" fillId="17" borderId="86" xfId="0" applyFont="1" applyFill="1" applyBorder="1" applyAlignment="1">
      <alignment horizontal="left" vertical="center"/>
    </xf>
    <xf numFmtId="0" fontId="30" fillId="17" borderId="76" xfId="0" applyFont="1" applyFill="1" applyBorder="1" applyAlignment="1">
      <alignment horizontal="left" vertical="center"/>
    </xf>
    <xf numFmtId="0" fontId="30" fillId="17" borderId="87" xfId="0" applyFont="1" applyFill="1" applyBorder="1" applyAlignment="1">
      <alignment horizontal="left" vertical="center"/>
    </xf>
    <xf numFmtId="0" fontId="30" fillId="17" borderId="98" xfId="0" applyFont="1" applyFill="1" applyBorder="1" applyAlignment="1">
      <alignment vertical="center"/>
    </xf>
    <xf numFmtId="0" fontId="30" fillId="17" borderId="76" xfId="0" applyFont="1" applyFill="1" applyBorder="1" applyAlignment="1">
      <alignment vertical="center"/>
    </xf>
    <xf numFmtId="0" fontId="19" fillId="6" borderId="194" xfId="0" applyFont="1" applyFill="1" applyBorder="1" applyAlignment="1">
      <alignment horizontal="left" vertical="top" wrapText="1"/>
    </xf>
    <xf numFmtId="0" fontId="19" fillId="6" borderId="195" xfId="0" applyFont="1" applyFill="1" applyBorder="1" applyAlignment="1">
      <alignment horizontal="left" vertical="top" wrapText="1"/>
    </xf>
    <xf numFmtId="0" fontId="19" fillId="6" borderId="103" xfId="0" applyFont="1" applyFill="1" applyBorder="1" applyAlignment="1">
      <alignment horizontal="left" vertical="top" wrapText="1"/>
    </xf>
    <xf numFmtId="0" fontId="20" fillId="4" borderId="34" xfId="0" applyFont="1" applyFill="1" applyBorder="1" applyAlignment="1">
      <alignment horizontal="center" vertical="center" wrapText="1"/>
    </xf>
    <xf numFmtId="0" fontId="12" fillId="0" borderId="87" xfId="0" applyFont="1" applyBorder="1" applyAlignment="1">
      <alignment horizontal="left" wrapText="1"/>
    </xf>
    <xf numFmtId="0" fontId="12" fillId="17" borderId="98" xfId="0" applyFont="1" applyFill="1" applyBorder="1" applyAlignment="1">
      <alignment horizontal="left" wrapText="1"/>
    </xf>
    <xf numFmtId="0" fontId="12" fillId="17" borderId="76" xfId="0" applyFont="1" applyFill="1" applyBorder="1" applyAlignment="1">
      <alignment horizontal="left" wrapText="1"/>
    </xf>
    <xf numFmtId="0" fontId="12" fillId="17" borderId="74" xfId="0" applyFont="1" applyFill="1" applyBorder="1" applyAlignment="1">
      <alignment horizontal="left" wrapText="1"/>
    </xf>
    <xf numFmtId="0" fontId="12" fillId="0" borderId="87" xfId="0" applyFont="1" applyBorder="1" applyAlignment="1">
      <alignment horizontal="left" vertical="top" wrapText="1"/>
    </xf>
    <xf numFmtId="0" fontId="19" fillId="0" borderId="87" xfId="0" applyFont="1" applyBorder="1" applyAlignment="1">
      <alignment horizontal="left" vertical="top" wrapText="1"/>
    </xf>
    <xf numFmtId="0" fontId="19" fillId="17" borderId="25" xfId="0" applyFont="1" applyFill="1" applyBorder="1" applyAlignment="1">
      <alignment horizontal="left" vertical="center" wrapText="1"/>
    </xf>
    <xf numFmtId="0" fontId="19" fillId="17" borderId="15"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19" fillId="17" borderId="18" xfId="0" applyFont="1" applyFill="1" applyBorder="1" applyAlignment="1">
      <alignment horizontal="left" vertical="center" wrapText="1"/>
    </xf>
    <xf numFmtId="0" fontId="12" fillId="0" borderId="76" xfId="0" applyFont="1" applyBorder="1" applyAlignment="1" applyProtection="1">
      <alignment horizontal="left" wrapText="1"/>
      <protection locked="0"/>
    </xf>
    <xf numFmtId="0" fontId="12" fillId="0" borderId="87" xfId="0" applyFont="1" applyBorder="1" applyAlignment="1" applyProtection="1">
      <alignment horizontal="left" wrapText="1"/>
      <protection locked="0"/>
    </xf>
    <xf numFmtId="0" fontId="19" fillId="17" borderId="87" xfId="0" applyFont="1" applyFill="1" applyBorder="1" applyAlignment="1">
      <alignment horizontal="left" wrapText="1"/>
    </xf>
    <xf numFmtId="0" fontId="30" fillId="17" borderId="54" xfId="0" applyFont="1" applyFill="1" applyBorder="1" applyAlignment="1">
      <alignment horizontal="left" vertical="center"/>
    </xf>
    <xf numFmtId="0" fontId="30" fillId="17" borderId="15" xfId="0" applyFont="1" applyFill="1" applyBorder="1" applyAlignment="1">
      <alignment vertical="center"/>
    </xf>
    <xf numFmtId="166" fontId="30" fillId="17" borderId="77" xfId="0" quotePrefix="1" applyNumberFormat="1" applyFont="1" applyFill="1" applyBorder="1" applyAlignment="1">
      <alignment horizontal="center" vertical="center"/>
    </xf>
    <xf numFmtId="0" fontId="19" fillId="17" borderId="98" xfId="0" applyFont="1" applyFill="1" applyBorder="1" applyAlignment="1">
      <alignment horizontal="left" vertical="top" wrapText="1"/>
    </xf>
    <xf numFmtId="0" fontId="19" fillId="17" borderId="76" xfId="0" applyFont="1" applyFill="1" applyBorder="1" applyAlignment="1">
      <alignment horizontal="left" vertical="top" wrapText="1"/>
    </xf>
    <xf numFmtId="0" fontId="19" fillId="17" borderId="87" xfId="0" applyFont="1" applyFill="1" applyBorder="1" applyAlignment="1">
      <alignment horizontal="left" vertical="top" wrapText="1"/>
    </xf>
    <xf numFmtId="0" fontId="12" fillId="0" borderId="76" xfId="0" applyFont="1" applyBorder="1" applyAlignment="1">
      <alignment horizontal="left"/>
    </xf>
    <xf numFmtId="170" fontId="27" fillId="12" borderId="98" xfId="0" applyNumberFormat="1" applyFont="1" applyFill="1" applyBorder="1" applyAlignment="1">
      <alignment horizontal="center" vertical="center" wrapText="1"/>
    </xf>
    <xf numFmtId="170" fontId="27" fillId="12" borderId="76" xfId="0" applyNumberFormat="1" applyFont="1" applyFill="1" applyBorder="1" applyAlignment="1">
      <alignment horizontal="center" vertical="center" wrapText="1"/>
    </xf>
    <xf numFmtId="170" fontId="27" fillId="12" borderId="87" xfId="0" applyNumberFormat="1" applyFont="1" applyFill="1" applyBorder="1" applyAlignment="1">
      <alignment horizontal="center" vertical="center" wrapText="1"/>
    </xf>
    <xf numFmtId="0" fontId="20" fillId="4" borderId="25" xfId="0" applyFont="1" applyFill="1" applyBorder="1" applyAlignment="1">
      <alignment horizontal="left" vertical="center"/>
    </xf>
    <xf numFmtId="0" fontId="20" fillId="4" borderId="127" xfId="0" applyFont="1" applyFill="1" applyBorder="1" applyAlignment="1">
      <alignment horizontal="left" vertical="center"/>
    </xf>
    <xf numFmtId="0" fontId="23" fillId="13" borderId="32" xfId="0" applyFont="1" applyFill="1" applyBorder="1" applyAlignment="1">
      <alignment horizontal="left" vertical="center" wrapText="1"/>
    </xf>
    <xf numFmtId="0" fontId="23" fillId="13" borderId="89" xfId="0" applyFont="1" applyFill="1" applyBorder="1" applyAlignment="1">
      <alignment horizontal="left" vertical="center" wrapText="1"/>
    </xf>
    <xf numFmtId="0" fontId="12" fillId="13" borderId="32" xfId="0" applyFont="1" applyFill="1" applyBorder="1" applyAlignment="1">
      <alignment horizontal="left" vertical="center" wrapText="1"/>
    </xf>
    <xf numFmtId="0" fontId="12" fillId="13" borderId="89" xfId="0" applyFont="1" applyFill="1" applyBorder="1" applyAlignment="1">
      <alignment horizontal="left" vertical="center" wrapText="1"/>
    </xf>
    <xf numFmtId="0" fontId="23" fillId="13" borderId="188" xfId="0" applyFont="1" applyFill="1" applyBorder="1" applyAlignment="1">
      <alignment horizontal="left" vertical="center" wrapText="1"/>
    </xf>
    <xf numFmtId="0" fontId="23" fillId="13" borderId="189" xfId="0" applyFont="1" applyFill="1" applyBorder="1" applyAlignment="1">
      <alignment horizontal="left" vertical="center" wrapText="1"/>
    </xf>
    <xf numFmtId="0" fontId="23" fillId="13" borderId="190" xfId="0" applyFont="1" applyFill="1" applyBorder="1" applyAlignment="1">
      <alignment horizontal="left" vertical="center" wrapText="1"/>
    </xf>
    <xf numFmtId="0" fontId="20" fillId="4" borderId="98" xfId="0" applyFont="1" applyFill="1" applyBorder="1" applyAlignment="1">
      <alignment horizontal="center" vertical="center"/>
    </xf>
    <xf numFmtId="0" fontId="20" fillId="4" borderId="87" xfId="0" applyFont="1" applyFill="1" applyBorder="1" applyAlignment="1">
      <alignment horizontal="center" vertical="center"/>
    </xf>
    <xf numFmtId="167" fontId="92" fillId="5" borderId="181" xfId="0" quotePrefix="1" applyNumberFormat="1" applyFont="1" applyFill="1" applyBorder="1" applyAlignment="1" applyProtection="1">
      <alignment horizontal="center" vertical="center" wrapText="1"/>
      <protection hidden="1"/>
    </xf>
    <xf numFmtId="167" fontId="92" fillId="5" borderId="182" xfId="0" quotePrefix="1" applyNumberFormat="1" applyFont="1" applyFill="1" applyBorder="1" applyAlignment="1" applyProtection="1">
      <alignment horizontal="center" vertical="center" wrapText="1"/>
      <protection hidden="1"/>
    </xf>
    <xf numFmtId="0" fontId="20" fillId="4" borderId="77"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horizontal="center" vertical="center"/>
    </xf>
    <xf numFmtId="170" fontId="12" fillId="7" borderId="90" xfId="9" applyNumberFormat="1" applyFont="1" applyFill="1" applyBorder="1" applyAlignment="1" applyProtection="1">
      <alignment horizontal="center" vertical="center" wrapText="1"/>
      <protection locked="0"/>
    </xf>
    <xf numFmtId="170" fontId="12" fillId="7" borderId="91" xfId="9" applyNumberFormat="1" applyFont="1" applyFill="1" applyBorder="1" applyAlignment="1" applyProtection="1">
      <alignment horizontal="center" vertical="center" wrapText="1"/>
      <protection locked="0"/>
    </xf>
    <xf numFmtId="0" fontId="20" fillId="4" borderId="3" xfId="0" applyFont="1" applyFill="1" applyBorder="1" applyAlignment="1">
      <alignment horizontal="right" vertical="center" wrapText="1"/>
    </xf>
    <xf numFmtId="0" fontId="20" fillId="4" borderId="126" xfId="0" applyFont="1" applyFill="1" applyBorder="1" applyAlignment="1">
      <alignment horizontal="right" vertical="center" wrapText="1"/>
    </xf>
    <xf numFmtId="0" fontId="19" fillId="0" borderId="98" xfId="0" applyFont="1" applyBorder="1" applyAlignment="1">
      <alignment horizontal="left" vertical="center" wrapText="1"/>
    </xf>
    <xf numFmtId="0" fontId="19" fillId="0" borderId="76" xfId="0" applyFont="1" applyBorder="1" applyAlignment="1">
      <alignment horizontal="left" vertical="center" wrapText="1"/>
    </xf>
    <xf numFmtId="170" fontId="12" fillId="7" borderId="98" xfId="9" applyNumberFormat="1" applyFont="1" applyFill="1" applyBorder="1" applyAlignment="1" applyProtection="1">
      <alignment horizontal="center" vertical="center" wrapText="1"/>
      <protection locked="0"/>
    </xf>
    <xf numFmtId="170" fontId="12" fillId="7" borderId="87" xfId="9" applyNumberFormat="1" applyFont="1" applyFill="1" applyBorder="1" applyAlignment="1" applyProtection="1">
      <alignment horizontal="center" vertical="center" wrapText="1"/>
      <protection locked="0"/>
    </xf>
    <xf numFmtId="170" fontId="27" fillId="12" borderId="34" xfId="0" applyNumberFormat="1" applyFont="1" applyFill="1" applyBorder="1" applyAlignment="1" applyProtection="1">
      <alignment horizontal="center" vertical="center" wrapText="1"/>
      <protection locked="0"/>
    </xf>
    <xf numFmtId="170" fontId="27" fillId="12" borderId="0" xfId="0" applyNumberFormat="1" applyFont="1" applyFill="1" applyAlignment="1" applyProtection="1">
      <alignment horizontal="center" vertical="center" wrapText="1"/>
      <protection locked="0"/>
    </xf>
    <xf numFmtId="170" fontId="27" fillId="12" borderId="92" xfId="0" applyNumberFormat="1" applyFont="1" applyFill="1" applyBorder="1" applyAlignment="1" applyProtection="1">
      <alignment horizontal="center" vertical="center" wrapText="1"/>
      <protection locked="0"/>
    </xf>
    <xf numFmtId="0" fontId="16" fillId="9" borderId="9" xfId="0" applyFont="1" applyFill="1" applyBorder="1" applyAlignment="1">
      <alignment vertical="center" wrapText="1"/>
    </xf>
    <xf numFmtId="0" fontId="16" fillId="9" borderId="0" xfId="0" applyFont="1" applyFill="1" applyAlignment="1">
      <alignment vertical="center"/>
    </xf>
    <xf numFmtId="0" fontId="12" fillId="7" borderId="98" xfId="0" applyFont="1" applyFill="1" applyBorder="1" applyAlignment="1">
      <alignment horizontal="left" vertical="top" wrapText="1"/>
    </xf>
    <xf numFmtId="0" fontId="12" fillId="7" borderId="76" xfId="0" applyFont="1" applyFill="1" applyBorder="1" applyAlignment="1">
      <alignment horizontal="left" vertical="top" wrapText="1"/>
    </xf>
    <xf numFmtId="170" fontId="27" fillId="12" borderId="24" xfId="0" applyNumberFormat="1" applyFont="1" applyFill="1" applyBorder="1" applyAlignment="1" applyProtection="1">
      <alignment horizontal="center" vertical="center" wrapText="1"/>
      <protection locked="0"/>
    </xf>
    <xf numFmtId="0" fontId="12" fillId="0" borderId="169" xfId="0" applyFont="1" applyBorder="1" applyAlignment="1" applyProtection="1">
      <alignment horizontal="left"/>
      <protection locked="0"/>
    </xf>
    <xf numFmtId="0" fontId="1" fillId="4" borderId="3" xfId="0" applyFont="1" applyFill="1" applyBorder="1"/>
    <xf numFmtId="0" fontId="1" fillId="4" borderId="30" xfId="0" applyFont="1" applyFill="1" applyBorder="1"/>
    <xf numFmtId="0" fontId="1" fillId="4" borderId="34" xfId="0" applyFont="1" applyFill="1" applyBorder="1"/>
    <xf numFmtId="0" fontId="1" fillId="4" borderId="24" xfId="0" applyFont="1" applyFill="1" applyBorder="1"/>
    <xf numFmtId="0" fontId="1" fillId="4" borderId="25" xfId="0" applyFont="1" applyFill="1" applyBorder="1"/>
    <xf numFmtId="0" fontId="1" fillId="4" borderId="16" xfId="0" applyFont="1" applyFill="1" applyBorder="1"/>
    <xf numFmtId="0" fontId="19" fillId="0" borderId="169" xfId="0" applyFont="1" applyBorder="1" applyAlignment="1">
      <alignment horizontal="left" vertical="top" wrapText="1"/>
    </xf>
    <xf numFmtId="0" fontId="20" fillId="4" borderId="166" xfId="0" applyFont="1" applyFill="1" applyBorder="1" applyAlignment="1">
      <alignment horizontal="center" vertical="center"/>
    </xf>
    <xf numFmtId="0" fontId="20" fillId="4" borderId="167"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92" xfId="0" applyFont="1" applyFill="1" applyBorder="1" applyAlignment="1">
      <alignment horizontal="center" vertical="center"/>
    </xf>
    <xf numFmtId="0" fontId="20" fillId="4" borderId="134" xfId="0" applyFont="1" applyFill="1" applyBorder="1" applyAlignment="1">
      <alignment horizontal="center" vertical="center"/>
    </xf>
    <xf numFmtId="0" fontId="20" fillId="4" borderId="136" xfId="0" applyFont="1" applyFill="1" applyBorder="1" applyAlignment="1">
      <alignment horizontal="center" vertical="center"/>
    </xf>
    <xf numFmtId="0" fontId="20" fillId="4" borderId="168" xfId="0" applyFont="1" applyFill="1" applyBorder="1" applyAlignment="1">
      <alignment horizontal="center" vertical="center"/>
    </xf>
    <xf numFmtId="0" fontId="20" fillId="4" borderId="82" xfId="0" applyFont="1" applyFill="1" applyBorder="1" applyAlignment="1">
      <alignment vertical="center"/>
    </xf>
    <xf numFmtId="0" fontId="20" fillId="4" borderId="95" xfId="0" applyFont="1" applyFill="1" applyBorder="1" applyAlignment="1">
      <alignment vertical="center"/>
    </xf>
    <xf numFmtId="0" fontId="19" fillId="0" borderId="116" xfId="0" applyFont="1" applyBorder="1" applyAlignment="1">
      <alignment horizontal="left" vertical="top" wrapText="1"/>
    </xf>
    <xf numFmtId="0" fontId="19" fillId="0" borderId="111" xfId="0" applyFont="1" applyBorder="1" applyAlignment="1">
      <alignment horizontal="left" vertical="top" wrapText="1"/>
    </xf>
    <xf numFmtId="0" fontId="19" fillId="0" borderId="117" xfId="0" applyFont="1" applyBorder="1" applyAlignment="1">
      <alignment horizontal="left" vertical="top" wrapText="1"/>
    </xf>
    <xf numFmtId="171" fontId="12" fillId="12" borderId="82" xfId="11" applyNumberFormat="1" applyFont="1" applyFill="1" applyBorder="1" applyAlignment="1" applyProtection="1">
      <alignment horizontal="center" vertical="center"/>
    </xf>
    <xf numFmtId="171" fontId="12" fillId="12" borderId="96" xfId="11" applyNumberFormat="1" applyFont="1" applyFill="1" applyBorder="1" applyAlignment="1" applyProtection="1">
      <alignment horizontal="center" vertical="center"/>
    </xf>
    <xf numFmtId="171" fontId="12" fillId="12" borderId="97" xfId="11" applyNumberFormat="1" applyFont="1" applyFill="1" applyBorder="1" applyAlignment="1" applyProtection="1">
      <alignment horizontal="center" vertical="center"/>
    </xf>
    <xf numFmtId="0" fontId="20" fillId="4" borderId="3" xfId="0" applyFont="1" applyFill="1" applyBorder="1" applyAlignment="1">
      <alignment vertical="center"/>
    </xf>
    <xf numFmtId="0" fontId="20" fillId="4" borderId="30" xfId="0" applyFont="1" applyFill="1" applyBorder="1" applyAlignment="1">
      <alignment vertical="center"/>
    </xf>
    <xf numFmtId="0" fontId="20" fillId="4" borderId="34" xfId="0" applyFont="1" applyFill="1" applyBorder="1" applyAlignment="1">
      <alignment vertical="center"/>
    </xf>
    <xf numFmtId="0" fontId="20" fillId="4" borderId="24" xfId="0" applyFont="1" applyFill="1" applyBorder="1" applyAlignment="1">
      <alignment vertical="center"/>
    </xf>
    <xf numFmtId="0" fontId="20" fillId="4" borderId="25" xfId="0" applyFont="1" applyFill="1" applyBorder="1" applyAlignment="1">
      <alignment vertical="center"/>
    </xf>
    <xf numFmtId="0" fontId="20" fillId="4" borderId="16" xfId="0" applyFont="1" applyFill="1" applyBorder="1" applyAlignment="1">
      <alignment vertical="center"/>
    </xf>
    <xf numFmtId="0" fontId="19" fillId="0" borderId="196" xfId="0" applyFont="1" applyBorder="1" applyAlignment="1">
      <alignment horizontal="left" vertical="top" wrapText="1"/>
    </xf>
    <xf numFmtId="0" fontId="19" fillId="0" borderId="197" xfId="0" applyFont="1" applyBorder="1" applyAlignment="1">
      <alignment horizontal="left" vertical="top" wrapText="1"/>
    </xf>
    <xf numFmtId="0" fontId="19" fillId="0" borderId="198" xfId="0" applyFont="1" applyBorder="1" applyAlignment="1">
      <alignment horizontal="left" vertical="top" wrapText="1"/>
    </xf>
    <xf numFmtId="0" fontId="20" fillId="9" borderId="18" xfId="0" applyFont="1" applyFill="1" applyBorder="1" applyAlignment="1">
      <alignment horizontal="center" vertical="center" wrapText="1"/>
    </xf>
    <xf numFmtId="170" fontId="27" fillId="12" borderId="98" xfId="0" applyNumberFormat="1" applyFont="1" applyFill="1" applyBorder="1" applyAlignment="1" applyProtection="1">
      <alignment horizontal="center" vertical="center" wrapText="1"/>
      <protection locked="0"/>
    </xf>
    <xf numFmtId="170" fontId="27" fillId="12" borderId="76" xfId="0" applyNumberFormat="1" applyFont="1" applyFill="1" applyBorder="1" applyAlignment="1" applyProtection="1">
      <alignment horizontal="center" vertical="center" wrapText="1"/>
      <protection locked="0"/>
    </xf>
    <xf numFmtId="0" fontId="1" fillId="4" borderId="0" xfId="0" applyFont="1" applyFill="1"/>
    <xf numFmtId="0" fontId="19" fillId="0" borderId="192" xfId="0" applyFont="1" applyBorder="1" applyAlignment="1">
      <alignment horizontal="left" vertical="top" wrapText="1"/>
    </xf>
    <xf numFmtId="0" fontId="19" fillId="0" borderId="193" xfId="0" applyFont="1" applyBorder="1" applyAlignment="1">
      <alignment horizontal="left" vertical="top" wrapText="1"/>
    </xf>
    <xf numFmtId="0" fontId="20" fillId="4" borderId="0" xfId="0" applyFont="1" applyFill="1" applyAlignment="1">
      <alignment horizontal="center" vertical="center" wrapText="1"/>
    </xf>
    <xf numFmtId="0" fontId="20" fillId="4" borderId="92" xfId="0" applyFont="1" applyFill="1" applyBorder="1" applyAlignment="1">
      <alignment horizontal="center" vertical="center" wrapText="1"/>
    </xf>
    <xf numFmtId="0" fontId="20" fillId="9" borderId="1"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19" xfId="0" applyFont="1" applyFill="1" applyBorder="1" applyAlignment="1">
      <alignment horizontal="left" vertical="center" wrapText="1"/>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49" fontId="19" fillId="7" borderId="134" xfId="10" applyNumberFormat="1" applyFont="1" applyFill="1" applyBorder="1" applyAlignment="1" applyProtection="1">
      <alignment horizontal="left" vertical="center" wrapText="1"/>
      <protection locked="0"/>
    </xf>
    <xf numFmtId="49" fontId="19" fillId="7" borderId="136" xfId="10" applyNumberFormat="1" applyFont="1" applyFill="1" applyBorder="1" applyAlignment="1" applyProtection="1">
      <alignment horizontal="left" vertical="center"/>
      <protection locked="0"/>
    </xf>
    <xf numFmtId="0" fontId="19" fillId="8" borderId="1" xfId="0" applyFont="1" applyFill="1" applyBorder="1" applyAlignment="1">
      <alignment horizontal="left" vertical="center" wrapText="1"/>
    </xf>
    <xf numFmtId="0" fontId="19" fillId="0" borderId="192" xfId="12" applyFont="1" applyBorder="1" applyAlignment="1">
      <alignment horizontal="left" vertical="top" wrapText="1"/>
    </xf>
    <xf numFmtId="0" fontId="19" fillId="0" borderId="197" xfId="12" applyFont="1" applyBorder="1" applyAlignment="1">
      <alignment horizontal="left" vertical="top" wrapText="1"/>
    </xf>
    <xf numFmtId="0" fontId="19" fillId="0" borderId="193" xfId="12" applyFont="1" applyBorder="1" applyAlignment="1">
      <alignment horizontal="left" vertical="top" wrapText="1"/>
    </xf>
    <xf numFmtId="0" fontId="12" fillId="0" borderId="197" xfId="0" applyFont="1" applyBorder="1" applyAlignment="1" applyProtection="1">
      <alignment horizontal="left"/>
      <protection locked="0"/>
    </xf>
    <xf numFmtId="0" fontId="12" fillId="0" borderId="193" xfId="0" applyFont="1" applyBorder="1" applyAlignment="1" applyProtection="1">
      <alignment horizontal="left"/>
      <protection locked="0"/>
    </xf>
    <xf numFmtId="0" fontId="23" fillId="11" borderId="82" xfId="0" applyFont="1" applyFill="1" applyBorder="1" applyAlignment="1">
      <alignment horizontal="center" vertical="center" wrapText="1"/>
    </xf>
    <xf numFmtId="0" fontId="23" fillId="11" borderId="91" xfId="0" applyFont="1" applyFill="1" applyBorder="1" applyAlignment="1">
      <alignment horizontal="center" vertical="center" wrapText="1"/>
    </xf>
    <xf numFmtId="0" fontId="23" fillId="11" borderId="97" xfId="0" applyFont="1" applyFill="1" applyBorder="1" applyAlignment="1">
      <alignment horizontal="center" vertical="center" wrapText="1"/>
    </xf>
    <xf numFmtId="0" fontId="12" fillId="8" borderId="91" xfId="0" applyFont="1" applyFill="1" applyBorder="1" applyAlignment="1">
      <alignment horizontal="left" vertical="center" wrapText="1"/>
    </xf>
    <xf numFmtId="0" fontId="19" fillId="0" borderId="99" xfId="0" applyFont="1" applyBorder="1" applyAlignment="1">
      <alignment vertical="top" wrapText="1"/>
    </xf>
    <xf numFmtId="0" fontId="19" fillId="0" borderId="100" xfId="0" applyFont="1" applyBorder="1" applyAlignment="1">
      <alignment vertical="top" wrapText="1"/>
    </xf>
    <xf numFmtId="0" fontId="12" fillId="0" borderId="169" xfId="0" applyFont="1" applyBorder="1" applyAlignment="1">
      <alignment horizontal="left" vertical="top" wrapText="1"/>
    </xf>
    <xf numFmtId="0" fontId="19" fillId="0" borderId="98" xfId="0" applyFont="1" applyBorder="1" applyAlignment="1">
      <alignment vertical="center" wrapText="1"/>
    </xf>
    <xf numFmtId="0" fontId="19" fillId="0" borderId="76" xfId="0" applyFont="1" applyBorder="1" applyAlignment="1">
      <alignment vertical="center" wrapText="1"/>
    </xf>
    <xf numFmtId="0" fontId="19" fillId="0" borderId="87" xfId="0" applyFont="1" applyBorder="1" applyAlignment="1">
      <alignment vertical="center" wrapText="1"/>
    </xf>
    <xf numFmtId="0" fontId="12" fillId="0" borderId="98" xfId="0" applyFont="1" applyBorder="1" applyAlignment="1" applyProtection="1">
      <alignment horizontal="center" wrapText="1"/>
      <protection locked="0"/>
    </xf>
    <xf numFmtId="0" fontId="12" fillId="0" borderId="76" xfId="0" applyFont="1" applyBorder="1" applyAlignment="1" applyProtection="1">
      <alignment horizontal="center" wrapText="1"/>
      <protection locked="0"/>
    </xf>
    <xf numFmtId="0" fontId="12" fillId="0" borderId="87" xfId="0" applyFont="1" applyBorder="1" applyAlignment="1" applyProtection="1">
      <alignment horizontal="center" wrapText="1"/>
      <protection locked="0"/>
    </xf>
    <xf numFmtId="0" fontId="20" fillId="4" borderId="24" xfId="0" applyFont="1" applyFill="1" applyBorder="1" applyAlignment="1">
      <alignment horizontal="center" vertical="center" wrapText="1"/>
    </xf>
    <xf numFmtId="0" fontId="20" fillId="4" borderId="135" xfId="0" applyFont="1" applyFill="1" applyBorder="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0" xfId="0" applyFont="1" applyFill="1" applyBorder="1" applyAlignment="1">
      <alignment horizontal="center" vertical="center" wrapText="1"/>
    </xf>
    <xf numFmtId="0" fontId="20" fillId="7" borderId="132" xfId="0" applyFont="1" applyFill="1" applyBorder="1" applyAlignment="1">
      <alignment horizontal="center" vertical="center" wrapText="1"/>
    </xf>
    <xf numFmtId="0" fontId="19" fillId="0" borderId="98" xfId="0" applyFont="1" applyBorder="1" applyAlignment="1">
      <alignment vertical="top" wrapText="1"/>
    </xf>
    <xf numFmtId="0" fontId="19" fillId="0" borderId="76" xfId="0" applyFont="1" applyBorder="1" applyAlignment="1">
      <alignment vertical="top" wrapText="1"/>
    </xf>
    <xf numFmtId="0" fontId="19" fillId="0" borderId="169" xfId="0" applyFont="1" applyBorder="1" applyAlignment="1">
      <alignment vertical="top" wrapText="1"/>
    </xf>
    <xf numFmtId="0" fontId="12" fillId="0" borderId="98"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protection locked="0"/>
    </xf>
    <xf numFmtId="0" fontId="12" fillId="0" borderId="169" xfId="0" applyFont="1" applyBorder="1" applyAlignment="1" applyProtection="1">
      <alignment horizontal="left" vertical="center"/>
      <protection locked="0"/>
    </xf>
    <xf numFmtId="0" fontId="22" fillId="0" borderId="135" xfId="0" applyFont="1" applyBorder="1" applyAlignment="1">
      <alignment horizontal="left" wrapText="1"/>
    </xf>
    <xf numFmtId="0" fontId="22" fillId="0" borderId="0" xfId="0" applyFont="1" applyAlignment="1">
      <alignment horizontal="left" wrapText="1"/>
    </xf>
    <xf numFmtId="0" fontId="19" fillId="0" borderId="157" xfId="0" applyFont="1" applyBorder="1" applyAlignment="1">
      <alignment horizontal="left" vertical="top" wrapText="1"/>
    </xf>
    <xf numFmtId="0" fontId="19" fillId="0" borderId="158" xfId="0" applyFont="1" applyBorder="1" applyAlignment="1">
      <alignment horizontal="left" vertical="top" wrapText="1"/>
    </xf>
    <xf numFmtId="0" fontId="19" fillId="0" borderId="159" xfId="0" applyFont="1" applyBorder="1" applyAlignment="1">
      <alignment horizontal="left" vertical="top" wrapText="1"/>
    </xf>
    <xf numFmtId="0" fontId="19" fillId="0" borderId="98" xfId="0" applyFont="1" applyBorder="1" applyAlignment="1">
      <alignment horizontal="left" wrapText="1"/>
    </xf>
    <xf numFmtId="0" fontId="19" fillId="0" borderId="76" xfId="0" applyFont="1" applyBorder="1" applyAlignment="1">
      <alignment horizontal="left" wrapText="1"/>
    </xf>
    <xf numFmtId="0" fontId="16" fillId="9" borderId="34" xfId="0" applyFont="1" applyFill="1" applyBorder="1" applyAlignment="1">
      <alignment horizontal="left" vertical="center"/>
    </xf>
    <xf numFmtId="0" fontId="16" fillId="9" borderId="0" xfId="0" applyFont="1" applyFill="1" applyAlignment="1">
      <alignment horizontal="left" vertical="center"/>
    </xf>
    <xf numFmtId="0" fontId="16" fillId="9" borderId="24" xfId="0" applyFont="1" applyFill="1" applyBorder="1" applyAlignment="1">
      <alignment horizontal="left" vertical="center"/>
    </xf>
    <xf numFmtId="0" fontId="16" fillId="4" borderId="2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9" borderId="3" xfId="0" applyFont="1" applyFill="1" applyBorder="1" applyAlignment="1">
      <alignment horizontal="left" vertical="center"/>
    </xf>
    <xf numFmtId="0" fontId="16" fillId="9" borderId="75" xfId="0" applyFont="1" applyFill="1" applyBorder="1" applyAlignment="1">
      <alignment horizontal="left" vertical="center"/>
    </xf>
    <xf numFmtId="0" fontId="16" fillId="9" borderId="30" xfId="0" applyFont="1" applyFill="1" applyBorder="1" applyAlignment="1">
      <alignment horizontal="left" vertical="center"/>
    </xf>
    <xf numFmtId="0" fontId="30" fillId="0" borderId="0" xfId="0" applyFont="1" applyAlignment="1">
      <alignment horizontal="left" vertical="center" wrapText="1"/>
    </xf>
    <xf numFmtId="0" fontId="16" fillId="3" borderId="0" xfId="0" quotePrefix="1" applyFont="1" applyFill="1" applyAlignment="1">
      <alignment horizontal="left" vertical="center"/>
    </xf>
    <xf numFmtId="0" fontId="20" fillId="4" borderId="1"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72" fillId="4" borderId="15" xfId="13" applyFont="1" applyFill="1" applyBorder="1" applyAlignment="1">
      <alignment horizontal="center" vertical="center"/>
    </xf>
  </cellXfs>
  <cellStyles count="46">
    <cellStyle name="Bad" xfId="45" builtinId="27"/>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429">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2026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oneCellAnchor>
    <xdr:from>
      <xdr:col>4</xdr:col>
      <xdr:colOff>3279321</xdr:colOff>
      <xdr:row>30</xdr:row>
      <xdr:rowOff>118709</xdr:rowOff>
    </xdr:from>
    <xdr:ext cx="1328893" cy="1527302"/>
    <xdr:sp macro="" textlink="">
      <xdr:nvSpPr>
        <xdr:cNvPr id="3" name="TextBox 2">
          <a:extLst>
            <a:ext uri="{FF2B5EF4-FFF2-40B4-BE49-F238E27FC236}">
              <a16:creationId xmlns:a16="http://schemas.microsoft.com/office/drawing/2014/main" id="{B5C50051-428E-42D4-8560-E3A6001837E4}"/>
            </a:ext>
          </a:extLst>
        </xdr:cNvPr>
        <xdr:cNvSpPr txBox="1"/>
      </xdr:nvSpPr>
      <xdr:spPr>
        <a:xfrm>
          <a:off x="4095750" y="10432923"/>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4</xdr:col>
      <xdr:colOff>2095500</xdr:colOff>
      <xdr:row>35</xdr:row>
      <xdr:rowOff>274864</xdr:rowOff>
    </xdr:from>
    <xdr:to>
      <xdr:col>4</xdr:col>
      <xdr:colOff>3943768</xdr:colOff>
      <xdr:row>38</xdr:row>
      <xdr:rowOff>421822</xdr:rowOff>
    </xdr:to>
    <xdr:cxnSp macro="">
      <xdr:nvCxnSpPr>
        <xdr:cNvPr id="4" name="Straight Connector 3">
          <a:extLst>
            <a:ext uri="{FF2B5EF4-FFF2-40B4-BE49-F238E27FC236}">
              <a16:creationId xmlns:a16="http://schemas.microsoft.com/office/drawing/2014/main" id="{8D791083-447C-426D-A1E9-8BFD5DEB16E9}"/>
            </a:ext>
          </a:extLst>
        </xdr:cNvPr>
        <xdr:cNvCxnSpPr>
          <a:cxnSpLocks/>
          <a:stCxn id="5" idx="0"/>
          <a:endCxn id="3" idx="2"/>
        </xdr:cNvCxnSpPr>
      </xdr:nvCxnSpPr>
      <xdr:spPr>
        <a:xfrm flipV="1">
          <a:off x="2911929" y="11963400"/>
          <a:ext cx="1848268" cy="116749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190501</xdr:colOff>
      <xdr:row>38</xdr:row>
      <xdr:rowOff>421822</xdr:rowOff>
    </xdr:from>
    <xdr:ext cx="4354284" cy="2136321"/>
    <xdr:sp macro="" textlink="">
      <xdr:nvSpPr>
        <xdr:cNvPr id="5" name="TextBox 4">
          <a:extLst>
            <a:ext uri="{FF2B5EF4-FFF2-40B4-BE49-F238E27FC236}">
              <a16:creationId xmlns:a16="http://schemas.microsoft.com/office/drawing/2014/main" id="{C9EA61EB-48FB-4CC8-9D44-9A15AC595BFC}"/>
            </a:ext>
          </a:extLst>
        </xdr:cNvPr>
        <xdr:cNvSpPr txBox="1"/>
      </xdr:nvSpPr>
      <xdr:spPr>
        <a:xfrm>
          <a:off x="734787" y="13130893"/>
          <a:ext cx="4354284" cy="213632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13</xdr:col>
      <xdr:colOff>132895</xdr:colOff>
      <xdr:row>14</xdr:row>
      <xdr:rowOff>238578</xdr:rowOff>
    </xdr:from>
    <xdr:to>
      <xdr:col>18</xdr:col>
      <xdr:colOff>122464</xdr:colOff>
      <xdr:row>17</xdr:row>
      <xdr:rowOff>428170</xdr:rowOff>
    </xdr:to>
    <xdr:sp macro="" textlink="">
      <xdr:nvSpPr>
        <xdr:cNvPr id="3" name="TextBox 2">
          <a:extLst>
            <a:ext uri="{FF2B5EF4-FFF2-40B4-BE49-F238E27FC236}">
              <a16:creationId xmlns:a16="http://schemas.microsoft.com/office/drawing/2014/main" id="{7A76A36A-419D-447C-84F5-0A5877AB21CB}"/>
            </a:ext>
          </a:extLst>
        </xdr:cNvPr>
        <xdr:cNvSpPr txBox="1"/>
      </xdr:nvSpPr>
      <xdr:spPr>
        <a:xfrm>
          <a:off x="16869681" y="3477078"/>
          <a:ext cx="3472997" cy="122373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#436 - add new warnings</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2x new warnings - in red font (see '311 Validations' tab)</a:t>
          </a:r>
        </a:p>
      </xdr:txBody>
    </xdr:sp>
    <xdr:clientData/>
  </xdr:twoCellAnchor>
  <xdr:twoCellAnchor>
    <xdr:from>
      <xdr:col>4</xdr:col>
      <xdr:colOff>2707821</xdr:colOff>
      <xdr:row>16</xdr:row>
      <xdr:rowOff>296182</xdr:rowOff>
    </xdr:from>
    <xdr:to>
      <xdr:col>6</xdr:col>
      <xdr:colOff>84818</xdr:colOff>
      <xdr:row>18</xdr:row>
      <xdr:rowOff>81642</xdr:rowOff>
    </xdr:to>
    <xdr:sp macro="" textlink="">
      <xdr:nvSpPr>
        <xdr:cNvPr id="4" name="TextBox 3">
          <a:extLst>
            <a:ext uri="{FF2B5EF4-FFF2-40B4-BE49-F238E27FC236}">
              <a16:creationId xmlns:a16="http://schemas.microsoft.com/office/drawing/2014/main" id="{68B6F99E-2F9F-41FC-92F2-8C87D2A15948}"/>
            </a:ext>
          </a:extLst>
        </xdr:cNvPr>
        <xdr:cNvSpPr txBox="1"/>
      </xdr:nvSpPr>
      <xdr:spPr>
        <a:xfrm>
          <a:off x="3823607" y="4187825"/>
          <a:ext cx="1948997" cy="99649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838427</xdr:colOff>
      <xdr:row>16</xdr:row>
      <xdr:rowOff>197303</xdr:rowOff>
    </xdr:from>
    <xdr:to>
      <xdr:col>13</xdr:col>
      <xdr:colOff>132895</xdr:colOff>
      <xdr:row>16</xdr:row>
      <xdr:rowOff>296182</xdr:rowOff>
    </xdr:to>
    <xdr:cxnSp macro="">
      <xdr:nvCxnSpPr>
        <xdr:cNvPr id="5" name="Straight Connector 4">
          <a:extLst>
            <a:ext uri="{FF2B5EF4-FFF2-40B4-BE49-F238E27FC236}">
              <a16:creationId xmlns:a16="http://schemas.microsoft.com/office/drawing/2014/main" id="{7811C99C-7817-4021-803C-CC6645072AF5}"/>
            </a:ext>
          </a:extLst>
        </xdr:cNvPr>
        <xdr:cNvCxnSpPr>
          <a:cxnSpLocks/>
          <a:stCxn id="3" idx="1"/>
          <a:endCxn id="4" idx="0"/>
        </xdr:cNvCxnSpPr>
      </xdr:nvCxnSpPr>
      <xdr:spPr>
        <a:xfrm flipH="1">
          <a:off x="4798106" y="4088946"/>
          <a:ext cx="12071575" cy="9887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1360714</xdr:colOff>
      <xdr:row>16</xdr:row>
      <xdr:rowOff>218622</xdr:rowOff>
    </xdr:from>
    <xdr:to>
      <xdr:col>12</xdr:col>
      <xdr:colOff>162379</xdr:colOff>
      <xdr:row>18</xdr:row>
      <xdr:rowOff>81644</xdr:rowOff>
    </xdr:to>
    <xdr:sp macro="" textlink="">
      <xdr:nvSpPr>
        <xdr:cNvPr id="14" name="TextBox 13">
          <a:extLst>
            <a:ext uri="{FF2B5EF4-FFF2-40B4-BE49-F238E27FC236}">
              <a16:creationId xmlns:a16="http://schemas.microsoft.com/office/drawing/2014/main" id="{8363FB09-D0BE-4D84-8629-6306C2E51507}"/>
            </a:ext>
          </a:extLst>
        </xdr:cNvPr>
        <xdr:cNvSpPr txBox="1"/>
      </xdr:nvSpPr>
      <xdr:spPr>
        <a:xfrm>
          <a:off x="13362214" y="4110265"/>
          <a:ext cx="1958522" cy="84273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855888</xdr:colOff>
      <xdr:row>60</xdr:row>
      <xdr:rowOff>40821</xdr:rowOff>
    </xdr:from>
    <xdr:to>
      <xdr:col>15</xdr:col>
      <xdr:colOff>477761</xdr:colOff>
      <xdr:row>71</xdr:row>
      <xdr:rowOff>95250</xdr:rowOff>
    </xdr:to>
    <xdr:sp macro="" textlink="">
      <xdr:nvSpPr>
        <xdr:cNvPr id="18" name="TextBox 17">
          <a:extLst>
            <a:ext uri="{FF2B5EF4-FFF2-40B4-BE49-F238E27FC236}">
              <a16:creationId xmlns:a16="http://schemas.microsoft.com/office/drawing/2014/main" id="{CB136D70-58D5-4F7D-89E3-2C6020DE761E}"/>
            </a:ext>
          </a:extLst>
        </xdr:cNvPr>
        <xdr:cNvSpPr txBox="1"/>
      </xdr:nvSpPr>
      <xdr:spPr>
        <a:xfrm>
          <a:off x="11278959" y="15729857"/>
          <a:ext cx="7214659" cy="4313464"/>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pure year for new modelling year LCR.</a:t>
          </a: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1. Add new row for Pure Year 2026:</a:t>
          </a:r>
          <a:endParaRPr lang="en-GB">
            <a:effectLst/>
          </a:endParaRPr>
        </a:p>
        <a:p>
          <a:r>
            <a:rPr lang="en-GB" sz="1100" b="0"/>
            <a:t>	a. Apply calculation to Col I (=312.2 H)</a:t>
          </a:r>
        </a:p>
        <a:p>
          <a:r>
            <a:rPr lang="en-GB" sz="1100" b="0"/>
            <a:t>	b. Apply validation to Col J (V31144:</a:t>
          </a:r>
          <a:r>
            <a:rPr lang="en-GB" sz="1100" b="0" baseline="0"/>
            <a:t> v: if &lt;&gt; 0 &amp; 012 ULO = No)</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t>	c. </a:t>
          </a:r>
          <a:r>
            <a:rPr lang="en-GB" sz="1100" b="0">
              <a:solidFill>
                <a:schemeClr val="tx1"/>
              </a:solidFill>
              <a:effectLst/>
              <a:latin typeface="+mn-lt"/>
              <a:ea typeface="+mn-ea"/>
              <a:cs typeface="+mn-cs"/>
            </a:rPr>
            <a:t>Apply validation to Col K (V31149:</a:t>
          </a:r>
          <a:r>
            <a:rPr lang="en-GB" sz="1100" b="0" baseline="0">
              <a:solidFill>
                <a:schemeClr val="tx1"/>
              </a:solidFill>
              <a:effectLst/>
              <a:latin typeface="+mn-lt"/>
              <a:ea typeface="+mn-ea"/>
              <a:cs typeface="+mn-cs"/>
            </a:rPr>
            <a:t> v: if &lt;&gt; 0 &amp; 012 ULO = No)</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t>	d. </a:t>
          </a:r>
          <a:r>
            <a:rPr lang="en-GB" sz="1100" b="0">
              <a:solidFill>
                <a:schemeClr val="tx1"/>
              </a:solidFill>
              <a:effectLst/>
              <a:latin typeface="+mn-lt"/>
              <a:ea typeface="+mn-ea"/>
              <a:cs typeface="+mn-cs"/>
            </a:rPr>
            <a:t>Apply warning to Col K (V31148:</a:t>
          </a:r>
          <a:r>
            <a:rPr lang="en-GB" sz="1100" b="0" baseline="0">
              <a:solidFill>
                <a:schemeClr val="tx1"/>
              </a:solidFill>
              <a:effectLst/>
              <a:latin typeface="+mn-lt"/>
              <a:ea typeface="+mn-ea"/>
              <a:cs typeface="+mn-cs"/>
            </a:rPr>
            <a:t> w: if = 0 &amp; 012 ULO = Yes)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e. Apply calculation to Col L (= I + J + 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2. Amend cols I, J, K in 2025 row:</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Amend calculation to Col I (change</a:t>
          </a:r>
          <a:r>
            <a:rPr lang="en-GB" sz="1100" b="0" baseline="0">
              <a:solidFill>
                <a:schemeClr val="tx1"/>
              </a:solidFill>
              <a:effectLst/>
              <a:latin typeface="+mn-lt"/>
              <a:ea typeface="+mn-ea"/>
              <a:cs typeface="+mn-cs"/>
            </a:rPr>
            <a:t> from </a:t>
          </a:r>
          <a:r>
            <a:rPr lang="en-GB" sz="1100" b="0">
              <a:solidFill>
                <a:schemeClr val="tx1"/>
              </a:solidFill>
              <a:effectLst/>
              <a:latin typeface="+mn-lt"/>
              <a:ea typeface="+mn-ea"/>
              <a:cs typeface="+mn-cs"/>
            </a:rPr>
            <a:t>=312.2 H to =312.1 H 2025)</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b. Delete validation to Col J (V31144:</a:t>
          </a:r>
          <a:r>
            <a:rPr lang="en-GB" sz="1100" b="0" baseline="0">
              <a:solidFill>
                <a:schemeClr val="tx1"/>
              </a:solidFill>
              <a:effectLst/>
              <a:latin typeface="+mn-lt"/>
              <a:ea typeface="+mn-ea"/>
              <a:cs typeface="+mn-cs"/>
            </a:rPr>
            <a:t> v: if &lt;&gt; 0 &amp; 012 ULO = No)</a:t>
          </a:r>
          <a:endParaRPr lang="en-GB">
            <a:effectLst/>
          </a:endParaRPr>
        </a:p>
        <a:p>
          <a:pPr eaLnBrk="1" fontAlgn="auto" latinLnBrk="0" hangingPunct="1"/>
          <a:r>
            <a:rPr lang="en-GB" sz="1100" b="0" baseline="0">
              <a:solidFill>
                <a:schemeClr val="tx1"/>
              </a:solidFill>
              <a:effectLst/>
              <a:latin typeface="+mn-lt"/>
              <a:ea typeface="+mn-ea"/>
              <a:cs typeface="+mn-cs"/>
            </a:rPr>
            <a:t>	c. </a:t>
          </a:r>
          <a:r>
            <a:rPr lang="en-GB" sz="1100" b="0">
              <a:solidFill>
                <a:schemeClr val="tx1"/>
              </a:solidFill>
              <a:effectLst/>
              <a:latin typeface="+mn-lt"/>
              <a:ea typeface="+mn-ea"/>
              <a:cs typeface="+mn-cs"/>
            </a:rPr>
            <a:t>Delete validation to Col K (V31149:</a:t>
          </a:r>
          <a:r>
            <a:rPr lang="en-GB" sz="1100" b="0" baseline="0">
              <a:solidFill>
                <a:schemeClr val="tx1"/>
              </a:solidFill>
              <a:effectLst/>
              <a:latin typeface="+mn-lt"/>
              <a:ea typeface="+mn-ea"/>
              <a:cs typeface="+mn-cs"/>
            </a:rPr>
            <a:t> v: if &lt;&gt; 0 &amp; 012 ULO = No)</a:t>
          </a:r>
          <a:endParaRPr lang="en-GB">
            <a:effectLst/>
          </a:endParaRPr>
        </a:p>
        <a:p>
          <a:pPr eaLnBrk="1" fontAlgn="auto" latinLnBrk="0" hangingPunct="1"/>
          <a:r>
            <a:rPr lang="en-GB" sz="1100" b="0">
              <a:solidFill>
                <a:schemeClr val="tx1"/>
              </a:solidFill>
              <a:effectLst/>
              <a:latin typeface="+mn-lt"/>
              <a:ea typeface="+mn-ea"/>
              <a:cs typeface="+mn-cs"/>
            </a:rPr>
            <a:t>	d. Delete warning to Col K (V31148:</a:t>
          </a:r>
          <a:r>
            <a:rPr lang="en-GB" sz="1100" b="0" baseline="0">
              <a:solidFill>
                <a:schemeClr val="tx1"/>
              </a:solidFill>
              <a:effectLst/>
              <a:latin typeface="+mn-lt"/>
              <a:ea typeface="+mn-ea"/>
              <a:cs typeface="+mn-cs"/>
            </a:rPr>
            <a:t> w: if = 0 &amp; 012 ULO = Yes)</a:t>
          </a:r>
          <a:endParaRPr lang="en-GB">
            <a:effectLst/>
          </a:endParaRPr>
        </a:p>
        <a:p>
          <a:pPr eaLnBrk="1" fontAlgn="auto" latinLnBrk="0" hangingPunct="1"/>
          <a:endParaRPr lang="en-GB" sz="1100" b="0" baseline="0">
            <a:solidFill>
              <a:schemeClr val="tx1"/>
            </a:solidFill>
            <a:effectLst/>
            <a:latin typeface="+mn-lt"/>
            <a:ea typeface="+mn-ea"/>
            <a:cs typeface="+mn-cs"/>
          </a:endParaRPr>
        </a:p>
        <a:p>
          <a:pPr eaLnBrk="1" fontAlgn="auto" latinLnBrk="0" hangingPunct="1"/>
          <a:r>
            <a:rPr lang="en-GB" sz="1100" b="0" baseline="0">
              <a:solidFill>
                <a:schemeClr val="tx1"/>
              </a:solidFill>
              <a:effectLst/>
              <a:latin typeface="+mn-lt"/>
              <a:ea typeface="+mn-ea"/>
              <a:cs typeface="+mn-cs"/>
            </a:rPr>
            <a:t>(!)Note: step 2a above is reliant on the BAU new row in form 312 being built first. This new row will have the new column I reference = </a:t>
          </a:r>
          <a:r>
            <a:rPr lang="en-GB" sz="1100" b="1" baseline="0">
              <a:solidFill>
                <a:schemeClr val="tx1"/>
              </a:solidFill>
              <a:effectLst/>
              <a:latin typeface="+mn-lt"/>
              <a:ea typeface="+mn-ea"/>
              <a:cs typeface="+mn-cs"/>
            </a:rPr>
            <a:t>312.1 H 2025</a:t>
          </a:r>
          <a:r>
            <a:rPr lang="en-GB" sz="1100" b="0" baseline="0">
              <a:solidFill>
                <a:schemeClr val="tx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3. Amend col K in 2023 row: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Amend warning to Col K (change</a:t>
          </a:r>
          <a:r>
            <a:rPr lang="en-GB" sz="1100" b="0" baseline="0">
              <a:solidFill>
                <a:schemeClr val="tx1"/>
              </a:solidFill>
              <a:effectLst/>
              <a:latin typeface="+mn-lt"/>
              <a:ea typeface="+mn-ea"/>
              <a:cs typeface="+mn-cs"/>
            </a:rPr>
            <a:t> from </a:t>
          </a:r>
          <a:r>
            <a:rPr lang="en-GB" sz="1100" b="0">
              <a:solidFill>
                <a:schemeClr val="tx1"/>
              </a:solidFill>
              <a:effectLst/>
              <a:latin typeface="+mn-lt"/>
              <a:ea typeface="+mn-ea"/>
              <a:cs typeface="+mn-cs"/>
            </a:rPr>
            <a:t>V31146:</a:t>
          </a:r>
          <a:r>
            <a:rPr lang="en-GB" sz="1100" b="0" baseline="0">
              <a:solidFill>
                <a:schemeClr val="tx1"/>
              </a:solidFill>
              <a:effectLst/>
              <a:latin typeface="+mn-lt"/>
              <a:ea typeface="+mn-ea"/>
              <a:cs typeface="+mn-cs"/>
            </a:rPr>
            <a:t> w: if -ve to V31147: w: if &lt;&gt; 0)</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4. Amend wording of table 2 row header:</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Increment</a:t>
          </a:r>
          <a:r>
            <a:rPr lang="en-GB" sz="1100" b="0" baseline="0">
              <a:solidFill>
                <a:schemeClr val="tx1"/>
              </a:solidFill>
              <a:effectLst/>
              <a:latin typeface="+mn-lt"/>
              <a:ea typeface="+mn-ea"/>
              <a:cs typeface="+mn-cs"/>
            </a:rPr>
            <a:t> YoAs in wording.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xdr:txBody>
    </xdr:sp>
    <xdr:clientData/>
  </xdr:twoCellAnchor>
  <xdr:twoCellAnchor>
    <xdr:from>
      <xdr:col>5</xdr:col>
      <xdr:colOff>10431</xdr:colOff>
      <xdr:row>62</xdr:row>
      <xdr:rowOff>13607</xdr:rowOff>
    </xdr:from>
    <xdr:to>
      <xdr:col>8</xdr:col>
      <xdr:colOff>149677</xdr:colOff>
      <xdr:row>63</xdr:row>
      <xdr:rowOff>3174</xdr:rowOff>
    </xdr:to>
    <xdr:sp macro="" textlink="">
      <xdr:nvSpPr>
        <xdr:cNvPr id="19" name="TextBox 18">
          <a:extLst>
            <a:ext uri="{FF2B5EF4-FFF2-40B4-BE49-F238E27FC236}">
              <a16:creationId xmlns:a16="http://schemas.microsoft.com/office/drawing/2014/main" id="{40C671A9-94CC-4153-88E3-F6CDE05F33E8}"/>
            </a:ext>
          </a:extLst>
        </xdr:cNvPr>
        <xdr:cNvSpPr txBox="1"/>
      </xdr:nvSpPr>
      <xdr:spPr>
        <a:xfrm>
          <a:off x="3970110" y="16110857"/>
          <a:ext cx="5024210" cy="49303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87993</xdr:colOff>
      <xdr:row>63</xdr:row>
      <xdr:rowOff>280533</xdr:rowOff>
    </xdr:from>
    <xdr:to>
      <xdr:col>9</xdr:col>
      <xdr:colOff>855888</xdr:colOff>
      <xdr:row>65</xdr:row>
      <xdr:rowOff>74839</xdr:rowOff>
    </xdr:to>
    <xdr:cxnSp macro="">
      <xdr:nvCxnSpPr>
        <xdr:cNvPr id="21" name="Straight Connector 20">
          <a:extLst>
            <a:ext uri="{FF2B5EF4-FFF2-40B4-BE49-F238E27FC236}">
              <a16:creationId xmlns:a16="http://schemas.microsoft.com/office/drawing/2014/main" id="{04B7DB2F-2B85-4F38-8B5B-BEF79535B06A}"/>
            </a:ext>
          </a:extLst>
        </xdr:cNvPr>
        <xdr:cNvCxnSpPr>
          <a:cxnSpLocks/>
          <a:stCxn id="20" idx="3"/>
          <a:endCxn id="18" idx="1"/>
        </xdr:cNvCxnSpPr>
      </xdr:nvCxnSpPr>
      <xdr:spPr>
        <a:xfrm>
          <a:off x="10511064" y="17085354"/>
          <a:ext cx="767895" cy="80123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149677</xdr:colOff>
      <xdr:row>62</xdr:row>
      <xdr:rowOff>258535</xdr:rowOff>
    </xdr:from>
    <xdr:to>
      <xdr:col>9</xdr:col>
      <xdr:colOff>855888</xdr:colOff>
      <xdr:row>65</xdr:row>
      <xdr:rowOff>74839</xdr:rowOff>
    </xdr:to>
    <xdr:cxnSp macro="">
      <xdr:nvCxnSpPr>
        <xdr:cNvPr id="22" name="Straight Connector 21">
          <a:extLst>
            <a:ext uri="{FF2B5EF4-FFF2-40B4-BE49-F238E27FC236}">
              <a16:creationId xmlns:a16="http://schemas.microsoft.com/office/drawing/2014/main" id="{E659BAD7-6F30-42BD-96B6-83466B999C2A}"/>
            </a:ext>
          </a:extLst>
        </xdr:cNvPr>
        <xdr:cNvCxnSpPr>
          <a:cxnSpLocks/>
          <a:stCxn id="19" idx="3"/>
          <a:endCxn id="18" idx="1"/>
        </xdr:cNvCxnSpPr>
      </xdr:nvCxnSpPr>
      <xdr:spPr>
        <a:xfrm>
          <a:off x="8994320" y="16559892"/>
          <a:ext cx="2284639" cy="13266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6804</xdr:colOff>
      <xdr:row>59</xdr:row>
      <xdr:rowOff>199571</xdr:rowOff>
    </xdr:from>
    <xdr:to>
      <xdr:col>8</xdr:col>
      <xdr:colOff>13607</xdr:colOff>
      <xdr:row>61</xdr:row>
      <xdr:rowOff>0</xdr:rowOff>
    </xdr:to>
    <xdr:sp macro="" textlink="">
      <xdr:nvSpPr>
        <xdr:cNvPr id="23" name="TextBox 22">
          <a:extLst>
            <a:ext uri="{FF2B5EF4-FFF2-40B4-BE49-F238E27FC236}">
              <a16:creationId xmlns:a16="http://schemas.microsoft.com/office/drawing/2014/main" id="{4B308A61-2B69-4C9A-A82D-7283D59AA7B8}"/>
            </a:ext>
          </a:extLst>
        </xdr:cNvPr>
        <xdr:cNvSpPr txBox="1"/>
      </xdr:nvSpPr>
      <xdr:spPr>
        <a:xfrm>
          <a:off x="7273018" y="15684500"/>
          <a:ext cx="1585232" cy="20864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10432</xdr:colOff>
      <xdr:row>60</xdr:row>
      <xdr:rowOff>203427</xdr:rowOff>
    </xdr:from>
    <xdr:to>
      <xdr:col>9</xdr:col>
      <xdr:colOff>855888</xdr:colOff>
      <xdr:row>65</xdr:row>
      <xdr:rowOff>74839</xdr:rowOff>
    </xdr:to>
    <xdr:cxnSp macro="">
      <xdr:nvCxnSpPr>
        <xdr:cNvPr id="24" name="Straight Connector 23">
          <a:extLst>
            <a:ext uri="{FF2B5EF4-FFF2-40B4-BE49-F238E27FC236}">
              <a16:creationId xmlns:a16="http://schemas.microsoft.com/office/drawing/2014/main" id="{CB32339C-8B8A-4125-913C-7233ACB673CA}"/>
            </a:ext>
          </a:extLst>
        </xdr:cNvPr>
        <xdr:cNvCxnSpPr>
          <a:cxnSpLocks/>
          <a:stCxn id="23" idx="3"/>
          <a:endCxn id="18" idx="1"/>
        </xdr:cNvCxnSpPr>
      </xdr:nvCxnSpPr>
      <xdr:spPr>
        <a:xfrm>
          <a:off x="8855075" y="15892463"/>
          <a:ext cx="2423884" cy="199412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107041</xdr:colOff>
      <xdr:row>65</xdr:row>
      <xdr:rowOff>58511</xdr:rowOff>
    </xdr:from>
    <xdr:to>
      <xdr:col>9</xdr:col>
      <xdr:colOff>855888</xdr:colOff>
      <xdr:row>67</xdr:row>
      <xdr:rowOff>225880</xdr:rowOff>
    </xdr:to>
    <xdr:cxnSp macro="">
      <xdr:nvCxnSpPr>
        <xdr:cNvPr id="25" name="Straight Connector 24">
          <a:extLst>
            <a:ext uri="{FF2B5EF4-FFF2-40B4-BE49-F238E27FC236}">
              <a16:creationId xmlns:a16="http://schemas.microsoft.com/office/drawing/2014/main" id="{B0C3C0F1-5574-4128-9D67-9F0C017E5F26}"/>
            </a:ext>
            <a:ext uri="{147F2762-F138-4A5C-976F-8EAC2B608ADB}">
              <a16:predDERef xmlns:a16="http://schemas.microsoft.com/office/drawing/2014/main" pred="{CB32339C-8B8A-4125-913C-7233ACB673CA}"/>
            </a:ext>
          </a:extLst>
        </xdr:cNvPr>
        <xdr:cNvCxnSpPr>
          <a:cxnSpLocks/>
          <a:stCxn id="26" idx="3"/>
          <a:endCxn id="18" idx="1"/>
          <a:extLst>
            <a:ext uri="{5F17804C-33F3-41E3-A699-7DCFA2EF7971}">
              <a16:cxnDERefs xmlns:a16="http://schemas.microsoft.com/office/drawing/2014/main" st="{76B077D1-01C2-4356-B015-1E1074BC7C40}" end="{CB136D70-58D5-4F7D-89E3-2C6020DE761E}"/>
            </a:ext>
          </a:extLst>
        </xdr:cNvCxnSpPr>
      </xdr:nvCxnSpPr>
      <xdr:spPr>
        <a:xfrm flipV="1">
          <a:off x="3897991" y="18098861"/>
          <a:ext cx="6911522" cy="111034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522514</xdr:colOff>
      <xdr:row>66</xdr:row>
      <xdr:rowOff>341541</xdr:rowOff>
    </xdr:from>
    <xdr:to>
      <xdr:col>5</xdr:col>
      <xdr:colOff>107041</xdr:colOff>
      <xdr:row>68</xdr:row>
      <xdr:rowOff>110219</xdr:rowOff>
    </xdr:to>
    <xdr:sp macro="" textlink="">
      <xdr:nvSpPr>
        <xdr:cNvPr id="26" name="TextBox 25">
          <a:extLst>
            <a:ext uri="{FF2B5EF4-FFF2-40B4-BE49-F238E27FC236}">
              <a16:creationId xmlns:a16="http://schemas.microsoft.com/office/drawing/2014/main" id="{76B077D1-01C2-4356-B015-1E1074BC7C40}"/>
            </a:ext>
            <a:ext uri="{147F2762-F138-4A5C-976F-8EAC2B608ADB}">
              <a16:predDERef xmlns:a16="http://schemas.microsoft.com/office/drawing/2014/main" pred="{B0C3C0F1-5574-4128-9D67-9F0C017E5F26}"/>
            </a:ext>
          </a:extLst>
        </xdr:cNvPr>
        <xdr:cNvSpPr txBox="1"/>
      </xdr:nvSpPr>
      <xdr:spPr>
        <a:xfrm>
          <a:off x="1046389" y="18943866"/>
          <a:ext cx="2851602" cy="53067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136072</xdr:colOff>
      <xdr:row>63</xdr:row>
      <xdr:rowOff>3174</xdr:rowOff>
    </xdr:from>
    <xdr:to>
      <xdr:col>9</xdr:col>
      <xdr:colOff>84818</xdr:colOff>
      <xdr:row>64</xdr:row>
      <xdr:rowOff>54427</xdr:rowOff>
    </xdr:to>
    <xdr:sp macro="" textlink="">
      <xdr:nvSpPr>
        <xdr:cNvPr id="20" name="TextBox 19">
          <a:extLst>
            <a:ext uri="{FF2B5EF4-FFF2-40B4-BE49-F238E27FC236}">
              <a16:creationId xmlns:a16="http://schemas.microsoft.com/office/drawing/2014/main" id="{F497A80F-7F7D-461D-A576-AB84C5120B45}"/>
            </a:ext>
          </a:extLst>
        </xdr:cNvPr>
        <xdr:cNvSpPr txBox="1"/>
      </xdr:nvSpPr>
      <xdr:spPr>
        <a:xfrm>
          <a:off x="462643" y="16603888"/>
          <a:ext cx="10045246" cy="55471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160563</xdr:colOff>
      <xdr:row>18</xdr:row>
      <xdr:rowOff>200931</xdr:rowOff>
    </xdr:from>
    <xdr:to>
      <xdr:col>20</xdr:col>
      <xdr:colOff>445407</xdr:colOff>
      <xdr:row>19</xdr:row>
      <xdr:rowOff>702580</xdr:rowOff>
    </xdr:to>
    <xdr:sp macro="" textlink="">
      <xdr:nvSpPr>
        <xdr:cNvPr id="2" name="TextBox 1">
          <a:extLst>
            <a:ext uri="{FF2B5EF4-FFF2-40B4-BE49-F238E27FC236}">
              <a16:creationId xmlns:a16="http://schemas.microsoft.com/office/drawing/2014/main" id="{79EAD1C8-6705-4822-B940-BDCC9BFFA4D4}"/>
            </a:ext>
          </a:extLst>
        </xdr:cNvPr>
        <xdr:cNvSpPr txBox="1"/>
      </xdr:nvSpPr>
      <xdr:spPr>
        <a:xfrm>
          <a:off x="20353563" y="12869181"/>
          <a:ext cx="3380469" cy="1216024"/>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#436 - add new warnings</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2x new warnings</a:t>
          </a:r>
        </a:p>
      </xdr:txBody>
    </xdr:sp>
    <xdr:clientData/>
  </xdr:twoCellAnchor>
  <xdr:twoCellAnchor>
    <xdr:from>
      <xdr:col>0</xdr:col>
      <xdr:colOff>887639</xdr:colOff>
      <xdr:row>3</xdr:row>
      <xdr:rowOff>645885</xdr:rowOff>
    </xdr:from>
    <xdr:to>
      <xdr:col>10</xdr:col>
      <xdr:colOff>122464</xdr:colOff>
      <xdr:row>5</xdr:row>
      <xdr:rowOff>108857</xdr:rowOff>
    </xdr:to>
    <xdr:sp macro="" textlink="">
      <xdr:nvSpPr>
        <xdr:cNvPr id="3" name="TextBox 2">
          <a:extLst>
            <a:ext uri="{FF2B5EF4-FFF2-40B4-BE49-F238E27FC236}">
              <a16:creationId xmlns:a16="http://schemas.microsoft.com/office/drawing/2014/main" id="{FD5864F6-5434-4C2E-A264-18E972BE02D9}"/>
            </a:ext>
          </a:extLst>
        </xdr:cNvPr>
        <xdr:cNvSpPr txBox="1"/>
      </xdr:nvSpPr>
      <xdr:spPr>
        <a:xfrm>
          <a:off x="887639" y="1843314"/>
          <a:ext cx="16366218" cy="93254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125639</xdr:colOff>
      <xdr:row>4</xdr:row>
      <xdr:rowOff>375784</xdr:rowOff>
    </xdr:from>
    <xdr:to>
      <xdr:col>15</xdr:col>
      <xdr:colOff>163738</xdr:colOff>
      <xdr:row>19</xdr:row>
      <xdr:rowOff>92981</xdr:rowOff>
    </xdr:to>
    <xdr:cxnSp macro="">
      <xdr:nvCxnSpPr>
        <xdr:cNvPr id="4" name="Straight Connector 3">
          <a:extLst>
            <a:ext uri="{FF2B5EF4-FFF2-40B4-BE49-F238E27FC236}">
              <a16:creationId xmlns:a16="http://schemas.microsoft.com/office/drawing/2014/main" id="{6768120F-1D2D-4F3F-A243-89CC3ADB815C}"/>
            </a:ext>
          </a:extLst>
        </xdr:cNvPr>
        <xdr:cNvCxnSpPr>
          <a:cxnSpLocks/>
          <a:stCxn id="2" idx="1"/>
          <a:endCxn id="3" idx="3"/>
        </xdr:cNvCxnSpPr>
      </xdr:nvCxnSpPr>
      <xdr:spPr>
        <a:xfrm flipH="1" flipV="1">
          <a:off x="17223014" y="2328409"/>
          <a:ext cx="3133724" cy="111471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884464</xdr:colOff>
      <xdr:row>29</xdr:row>
      <xdr:rowOff>601889</xdr:rowOff>
    </xdr:from>
    <xdr:to>
      <xdr:col>10</xdr:col>
      <xdr:colOff>125639</xdr:colOff>
      <xdr:row>31</xdr:row>
      <xdr:rowOff>68036</xdr:rowOff>
    </xdr:to>
    <xdr:sp macro="" textlink="">
      <xdr:nvSpPr>
        <xdr:cNvPr id="16" name="TextBox 15">
          <a:extLst>
            <a:ext uri="{FF2B5EF4-FFF2-40B4-BE49-F238E27FC236}">
              <a16:creationId xmlns:a16="http://schemas.microsoft.com/office/drawing/2014/main" id="{04BE2E02-51AA-4B44-84E6-DEBD54C2F3B5}"/>
            </a:ext>
          </a:extLst>
        </xdr:cNvPr>
        <xdr:cNvSpPr txBox="1"/>
      </xdr:nvSpPr>
      <xdr:spPr>
        <a:xfrm>
          <a:off x="884464" y="21128264"/>
          <a:ext cx="16338550" cy="89489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122464</xdr:colOff>
      <xdr:row>19</xdr:row>
      <xdr:rowOff>92981</xdr:rowOff>
    </xdr:from>
    <xdr:to>
      <xdr:col>15</xdr:col>
      <xdr:colOff>163738</xdr:colOff>
      <xdr:row>30</xdr:row>
      <xdr:rowOff>331788</xdr:rowOff>
    </xdr:to>
    <xdr:cxnSp macro="">
      <xdr:nvCxnSpPr>
        <xdr:cNvPr id="17" name="Straight Connector 16">
          <a:extLst>
            <a:ext uri="{FF2B5EF4-FFF2-40B4-BE49-F238E27FC236}">
              <a16:creationId xmlns:a16="http://schemas.microsoft.com/office/drawing/2014/main" id="{E77778A0-659B-4E75-BB98-6CB3F1944BC0}"/>
            </a:ext>
          </a:extLst>
        </xdr:cNvPr>
        <xdr:cNvCxnSpPr>
          <a:cxnSpLocks/>
          <a:stCxn id="2" idx="1"/>
          <a:endCxn id="16" idx="3"/>
        </xdr:cNvCxnSpPr>
      </xdr:nvCxnSpPr>
      <xdr:spPr>
        <a:xfrm flipH="1">
          <a:off x="17219839" y="13475606"/>
          <a:ext cx="3136899" cy="809693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oneCellAnchor>
    <xdr:from>
      <xdr:col>10</xdr:col>
      <xdr:colOff>1013386</xdr:colOff>
      <xdr:row>63</xdr:row>
      <xdr:rowOff>110029</xdr:rowOff>
    </xdr:from>
    <xdr:ext cx="4190439" cy="1226487"/>
    <xdr:sp macro="" textlink="">
      <xdr:nvSpPr>
        <xdr:cNvPr id="3" name="TextBox 2">
          <a:extLst>
            <a:ext uri="{FF2B5EF4-FFF2-40B4-BE49-F238E27FC236}">
              <a16:creationId xmlns:a16="http://schemas.microsoft.com/office/drawing/2014/main" id="{9F55D587-5E30-4908-BE05-9B91C6D2E372}"/>
            </a:ext>
          </a:extLst>
        </xdr:cNvPr>
        <xdr:cNvSpPr txBox="1"/>
      </xdr:nvSpPr>
      <xdr:spPr>
        <a:xfrm>
          <a:off x="11708600" y="17731279"/>
          <a:ext cx="4190439" cy="1226487"/>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pure year for new modelling year LCR.</a:t>
          </a:r>
        </a:p>
        <a:p>
          <a:endParaRPr lang="en-GB" sz="1100" b="1"/>
        </a:p>
        <a:p>
          <a:r>
            <a:rPr lang="en-GB" sz="1100" b="1"/>
            <a:t>Add new row for Pure Year 2025:</a:t>
          </a:r>
        </a:p>
        <a:p>
          <a:r>
            <a:rPr lang="en-GB" sz="1100" b="0"/>
            <a:t>Copy all Validations,</a:t>
          </a:r>
          <a:r>
            <a:rPr lang="en-GB" sz="1100" b="0" baseline="0"/>
            <a:t> Warnings </a:t>
          </a:r>
          <a:r>
            <a:rPr lang="en-GB" sz="1100" b="0"/>
            <a:t>and Calculations from 2024 row.</a:t>
          </a:r>
        </a:p>
      </xdr:txBody>
    </xdr:sp>
    <xdr:clientData/>
  </xdr:oneCellAnchor>
  <xdr:twoCellAnchor>
    <xdr:from>
      <xdr:col>12</xdr:col>
      <xdr:colOff>9352</xdr:colOff>
      <xdr:row>53</xdr:row>
      <xdr:rowOff>54428</xdr:rowOff>
    </xdr:from>
    <xdr:to>
      <xdr:col>12</xdr:col>
      <xdr:colOff>140833</xdr:colOff>
      <xdr:row>63</xdr:row>
      <xdr:rowOff>106854</xdr:rowOff>
    </xdr:to>
    <xdr:cxnSp macro="">
      <xdr:nvCxnSpPr>
        <xdr:cNvPr id="4" name="Straight Connector 3">
          <a:extLst>
            <a:ext uri="{FF2B5EF4-FFF2-40B4-BE49-F238E27FC236}">
              <a16:creationId xmlns:a16="http://schemas.microsoft.com/office/drawing/2014/main" id="{A28A9688-7771-495F-A761-162A5A46CA5A}"/>
            </a:ext>
          </a:extLst>
        </xdr:cNvPr>
        <xdr:cNvCxnSpPr>
          <a:cxnSpLocks/>
          <a:stCxn id="5" idx="2"/>
          <a:endCxn id="3" idx="0"/>
        </xdr:cNvCxnSpPr>
      </xdr:nvCxnSpPr>
      <xdr:spPr>
        <a:xfrm flipH="1">
          <a:off x="13806995" y="14546035"/>
          <a:ext cx="131481" cy="318206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180067</xdr:colOff>
      <xdr:row>51</xdr:row>
      <xdr:rowOff>275316</xdr:rowOff>
    </xdr:from>
    <xdr:ext cx="26857325" cy="374651"/>
    <xdr:sp macro="" textlink="">
      <xdr:nvSpPr>
        <xdr:cNvPr id="5" name="TextBox 4">
          <a:extLst>
            <a:ext uri="{FF2B5EF4-FFF2-40B4-BE49-F238E27FC236}">
              <a16:creationId xmlns:a16="http://schemas.microsoft.com/office/drawing/2014/main" id="{BC16E8E1-209B-4EAE-988C-8858834817A6}"/>
            </a:ext>
          </a:extLst>
        </xdr:cNvPr>
        <xdr:cNvSpPr txBox="1"/>
      </xdr:nvSpPr>
      <xdr:spPr>
        <a:xfrm>
          <a:off x="506638" y="14168209"/>
          <a:ext cx="26857325" cy="37465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1397000</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11</xdr:col>
      <xdr:colOff>187325</xdr:colOff>
      <xdr:row>8</xdr:row>
      <xdr:rowOff>124677</xdr:rowOff>
    </xdr:from>
    <xdr:to>
      <xdr:col>16</xdr:col>
      <xdr:colOff>311500</xdr:colOff>
      <xdr:row>10</xdr:row>
      <xdr:rowOff>81643</xdr:rowOff>
    </xdr:to>
    <xdr:sp macro="" textlink="">
      <xdr:nvSpPr>
        <xdr:cNvPr id="18" name="TextBox 17">
          <a:extLst>
            <a:ext uri="{FF2B5EF4-FFF2-40B4-BE49-F238E27FC236}">
              <a16:creationId xmlns:a16="http://schemas.microsoft.com/office/drawing/2014/main" id="{64E63A07-BCF3-4CAF-A018-193318967166}"/>
            </a:ext>
          </a:extLst>
        </xdr:cNvPr>
        <xdr:cNvSpPr txBox="1"/>
      </xdr:nvSpPr>
      <xdr:spPr>
        <a:xfrm>
          <a:off x="15155182" y="1866391"/>
          <a:ext cx="3185782" cy="1168002"/>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#437 - add wording</a:t>
          </a:r>
          <a:endParaRPr lang="en-GB" b="1">
            <a:effectLst/>
          </a:endParaRPr>
        </a:p>
      </xdr:txBody>
    </xdr:sp>
    <xdr:clientData/>
  </xdr:twoCellAnchor>
  <xdr:twoCellAnchor>
    <xdr:from>
      <xdr:col>1</xdr:col>
      <xdr:colOff>190500</xdr:colOff>
      <xdr:row>8</xdr:row>
      <xdr:rowOff>126889</xdr:rowOff>
    </xdr:from>
    <xdr:to>
      <xdr:col>10</xdr:col>
      <xdr:colOff>370568</xdr:colOff>
      <xdr:row>10</xdr:row>
      <xdr:rowOff>136071</xdr:rowOff>
    </xdr:to>
    <xdr:sp macro="" textlink="">
      <xdr:nvSpPr>
        <xdr:cNvPr id="19" name="TextBox 18">
          <a:extLst>
            <a:ext uri="{FF2B5EF4-FFF2-40B4-BE49-F238E27FC236}">
              <a16:creationId xmlns:a16="http://schemas.microsoft.com/office/drawing/2014/main" id="{C0C6E256-9D05-4EB0-B8FA-C24E3F908730}"/>
            </a:ext>
          </a:extLst>
        </xdr:cNvPr>
        <xdr:cNvSpPr txBox="1"/>
      </xdr:nvSpPr>
      <xdr:spPr>
        <a:xfrm>
          <a:off x="340179" y="1868603"/>
          <a:ext cx="14453960" cy="122021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373743</xdr:colOff>
      <xdr:row>9</xdr:row>
      <xdr:rowOff>504571</xdr:rowOff>
    </xdr:from>
    <xdr:to>
      <xdr:col>11</xdr:col>
      <xdr:colOff>187325</xdr:colOff>
      <xdr:row>9</xdr:row>
      <xdr:rowOff>531304</xdr:rowOff>
    </xdr:to>
    <xdr:cxnSp macro="">
      <xdr:nvCxnSpPr>
        <xdr:cNvPr id="20" name="Straight Connector 19">
          <a:extLst>
            <a:ext uri="{FF2B5EF4-FFF2-40B4-BE49-F238E27FC236}">
              <a16:creationId xmlns:a16="http://schemas.microsoft.com/office/drawing/2014/main" id="{96E8DB97-8660-44F3-9D81-ED9F122E8AC1}"/>
            </a:ext>
          </a:extLst>
        </xdr:cNvPr>
        <xdr:cNvCxnSpPr>
          <a:cxnSpLocks/>
          <a:stCxn id="18" idx="1"/>
          <a:endCxn id="19" idx="3"/>
        </xdr:cNvCxnSpPr>
      </xdr:nvCxnSpPr>
      <xdr:spPr>
        <a:xfrm flipH="1">
          <a:off x="14797314" y="2450392"/>
          <a:ext cx="357868" cy="2673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75294</xdr:colOff>
      <xdr:row>14</xdr:row>
      <xdr:rowOff>157577</xdr:rowOff>
    </xdr:from>
    <xdr:to>
      <xdr:col>15</xdr:col>
      <xdr:colOff>244929</xdr:colOff>
      <xdr:row>16</xdr:row>
      <xdr:rowOff>230744</xdr:rowOff>
    </xdr:to>
    <xdr:sp macro="" textlink="">
      <xdr:nvSpPr>
        <xdr:cNvPr id="22" name="TextBox 21">
          <a:extLst>
            <a:ext uri="{FF2B5EF4-FFF2-40B4-BE49-F238E27FC236}">
              <a16:creationId xmlns:a16="http://schemas.microsoft.com/office/drawing/2014/main" id="{28E4A433-7A82-4A27-8951-8A097584A89D}"/>
            </a:ext>
          </a:extLst>
        </xdr:cNvPr>
        <xdr:cNvSpPr txBox="1"/>
      </xdr:nvSpPr>
      <xdr:spPr>
        <a:xfrm>
          <a:off x="14498865" y="3913148"/>
          <a:ext cx="3163207" cy="75352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#438 - add new warnings</a:t>
          </a:r>
        </a:p>
        <a:p>
          <a:pPr eaLnBrk="1" fontAlgn="auto" latinLnBrk="0" hangingPunct="1"/>
          <a:endParaRPr lang="en-GB">
            <a:effectLst/>
          </a:endParaRPr>
        </a:p>
        <a:p>
          <a:pPr eaLnBrk="1" fontAlgn="auto" latinLnBrk="0" hangingPunct="1"/>
          <a:r>
            <a:rPr lang="en-GB" sz="1100" b="0">
              <a:solidFill>
                <a:schemeClr val="tx1"/>
              </a:solidFill>
              <a:effectLst/>
              <a:latin typeface="+mn-lt"/>
              <a:ea typeface="+mn-ea"/>
              <a:cs typeface="+mn-cs"/>
            </a:rPr>
            <a:t>1x new warnings (see '550 Validations' tab)</a:t>
          </a:r>
          <a:endParaRPr lang="en-GB">
            <a:effectLst/>
          </a:endParaRPr>
        </a:p>
      </xdr:txBody>
    </xdr:sp>
    <xdr:clientData/>
  </xdr:twoCellAnchor>
  <xdr:twoCellAnchor>
    <xdr:from>
      <xdr:col>6</xdr:col>
      <xdr:colOff>1513568</xdr:colOff>
      <xdr:row>15</xdr:row>
      <xdr:rowOff>411390</xdr:rowOff>
    </xdr:from>
    <xdr:to>
      <xdr:col>8</xdr:col>
      <xdr:colOff>54429</xdr:colOff>
      <xdr:row>17</xdr:row>
      <xdr:rowOff>95250</xdr:rowOff>
    </xdr:to>
    <xdr:sp macro="" textlink="">
      <xdr:nvSpPr>
        <xdr:cNvPr id="23" name="TextBox 22">
          <a:extLst>
            <a:ext uri="{FF2B5EF4-FFF2-40B4-BE49-F238E27FC236}">
              <a16:creationId xmlns:a16="http://schemas.microsoft.com/office/drawing/2014/main" id="{2948B10C-85FF-4DC9-8DF6-57C3910D63E2}"/>
            </a:ext>
          </a:extLst>
        </xdr:cNvPr>
        <xdr:cNvSpPr txBox="1"/>
      </xdr:nvSpPr>
      <xdr:spPr>
        <a:xfrm>
          <a:off x="9623425" y="4357461"/>
          <a:ext cx="1616075" cy="78603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54429</xdr:colOff>
      <xdr:row>15</xdr:row>
      <xdr:rowOff>345427</xdr:rowOff>
    </xdr:from>
    <xdr:to>
      <xdr:col>10</xdr:col>
      <xdr:colOff>75294</xdr:colOff>
      <xdr:row>16</xdr:row>
      <xdr:rowOff>312964</xdr:rowOff>
    </xdr:to>
    <xdr:cxnSp macro="">
      <xdr:nvCxnSpPr>
        <xdr:cNvPr id="24" name="Straight Connector 23">
          <a:extLst>
            <a:ext uri="{FF2B5EF4-FFF2-40B4-BE49-F238E27FC236}">
              <a16:creationId xmlns:a16="http://schemas.microsoft.com/office/drawing/2014/main" id="{BA973E6E-5B15-4C0F-AC6E-2C16C0C9C57E}"/>
            </a:ext>
          </a:extLst>
        </xdr:cNvPr>
        <xdr:cNvCxnSpPr>
          <a:cxnSpLocks/>
          <a:stCxn id="22" idx="1"/>
          <a:endCxn id="23" idx="3"/>
        </xdr:cNvCxnSpPr>
      </xdr:nvCxnSpPr>
      <xdr:spPr>
        <a:xfrm flipH="1">
          <a:off x="11239500" y="4291498"/>
          <a:ext cx="3259365" cy="45739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639537</xdr:colOff>
      <xdr:row>19</xdr:row>
      <xdr:rowOff>117802</xdr:rowOff>
    </xdr:from>
    <xdr:ext cx="2326822" cy="872345"/>
    <xdr:sp macro="" textlink="">
      <xdr:nvSpPr>
        <xdr:cNvPr id="6" name="TextBox 5">
          <a:extLst>
            <a:ext uri="{FF2B5EF4-FFF2-40B4-BE49-F238E27FC236}">
              <a16:creationId xmlns:a16="http://schemas.microsoft.com/office/drawing/2014/main" id="{1300C8CC-E5D0-4671-8763-F9FC50C8A0F3}"/>
            </a:ext>
          </a:extLst>
        </xdr:cNvPr>
        <xdr:cNvSpPr txBox="1"/>
      </xdr:nvSpPr>
      <xdr:spPr>
        <a:xfrm>
          <a:off x="8763001" y="6567588"/>
          <a:ext cx="2326822" cy="872345"/>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Ensure</a:t>
          </a:r>
          <a:r>
            <a:rPr lang="en-GB" sz="1100" b="0" baseline="0"/>
            <a:t> PY in formula is 2026</a:t>
          </a:r>
          <a:endParaRPr lang="en-GB" sz="1100" b="0"/>
        </a:p>
      </xdr:txBody>
    </xdr:sp>
    <xdr:clientData/>
  </xdr:oneCellAnchor>
  <xdr:twoCellAnchor>
    <xdr:from>
      <xdr:col>7</xdr:col>
      <xdr:colOff>262166</xdr:colOff>
      <xdr:row>17</xdr:row>
      <xdr:rowOff>517071</xdr:rowOff>
    </xdr:from>
    <xdr:to>
      <xdr:col>7</xdr:col>
      <xdr:colOff>767710</xdr:colOff>
      <xdr:row>19</xdr:row>
      <xdr:rowOff>120977</xdr:rowOff>
    </xdr:to>
    <xdr:cxnSp macro="">
      <xdr:nvCxnSpPr>
        <xdr:cNvPr id="7" name="Straight Connector 6">
          <a:extLst>
            <a:ext uri="{FF2B5EF4-FFF2-40B4-BE49-F238E27FC236}">
              <a16:creationId xmlns:a16="http://schemas.microsoft.com/office/drawing/2014/main" id="{5FDEF59F-3FE1-42EC-94EC-60FBD8950511}"/>
            </a:ext>
          </a:extLst>
        </xdr:cNvPr>
        <xdr:cNvCxnSpPr>
          <a:cxnSpLocks/>
          <a:stCxn id="6" idx="0"/>
          <a:endCxn id="8" idx="2"/>
        </xdr:cNvCxnSpPr>
      </xdr:nvCxnSpPr>
      <xdr:spPr>
        <a:xfrm flipV="1">
          <a:off x="9923237" y="5565321"/>
          <a:ext cx="505544" cy="100544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1492329</xdr:colOff>
      <xdr:row>17</xdr:row>
      <xdr:rowOff>149678</xdr:rowOff>
    </xdr:from>
    <xdr:ext cx="1619625" cy="367393"/>
    <xdr:sp macro="" textlink="">
      <xdr:nvSpPr>
        <xdr:cNvPr id="8" name="TextBox 7">
          <a:extLst>
            <a:ext uri="{FF2B5EF4-FFF2-40B4-BE49-F238E27FC236}">
              <a16:creationId xmlns:a16="http://schemas.microsoft.com/office/drawing/2014/main" id="{903C2867-180C-4D81-B6F5-6F4ECF9498FD}"/>
            </a:ext>
          </a:extLst>
        </xdr:cNvPr>
        <xdr:cNvSpPr txBox="1"/>
      </xdr:nvSpPr>
      <xdr:spPr>
        <a:xfrm>
          <a:off x="9615793" y="5197928"/>
          <a:ext cx="1619625" cy="36739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11</xdr:col>
      <xdr:colOff>104775</xdr:colOff>
      <xdr:row>8</xdr:row>
      <xdr:rowOff>925284</xdr:rowOff>
    </xdr:from>
    <xdr:to>
      <xdr:col>15</xdr:col>
      <xdr:colOff>436219</xdr:colOff>
      <xdr:row>10</xdr:row>
      <xdr:rowOff>421823</xdr:rowOff>
    </xdr:to>
    <xdr:sp macro="" textlink="">
      <xdr:nvSpPr>
        <xdr:cNvPr id="27" name="TextBox 26">
          <a:extLst>
            <a:ext uri="{FF2B5EF4-FFF2-40B4-BE49-F238E27FC236}">
              <a16:creationId xmlns:a16="http://schemas.microsoft.com/office/drawing/2014/main" id="{A02FDA8D-3ED8-48A9-8433-7CE1B512E67A}"/>
            </a:ext>
          </a:extLst>
        </xdr:cNvPr>
        <xdr:cNvSpPr txBox="1"/>
      </xdr:nvSpPr>
      <xdr:spPr>
        <a:xfrm>
          <a:off x="17726025" y="7198177"/>
          <a:ext cx="2944015" cy="153761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#438 - add new 1x</a:t>
          </a:r>
          <a:r>
            <a:rPr lang="en-GB" sz="1100" b="1" baseline="0">
              <a:solidFill>
                <a:schemeClr val="tx1"/>
              </a:solidFill>
              <a:effectLst/>
              <a:latin typeface="+mn-lt"/>
              <a:ea typeface="+mn-ea"/>
              <a:cs typeface="+mn-cs"/>
            </a:rPr>
            <a:t> warnings</a:t>
          </a:r>
          <a:endParaRPr lang="en-GB" b="1">
            <a:effectLst/>
          </a:endParaRPr>
        </a:p>
      </xdr:txBody>
    </xdr:sp>
    <xdr:clientData/>
  </xdr:twoCellAnchor>
  <xdr:twoCellAnchor>
    <xdr:from>
      <xdr:col>10</xdr:col>
      <xdr:colOff>68035</xdr:colOff>
      <xdr:row>9</xdr:row>
      <xdr:rowOff>500941</xdr:rowOff>
    </xdr:from>
    <xdr:to>
      <xdr:col>11</xdr:col>
      <xdr:colOff>101600</xdr:colOff>
      <xdr:row>9</xdr:row>
      <xdr:rowOff>671966</xdr:rowOff>
    </xdr:to>
    <xdr:cxnSp macro="">
      <xdr:nvCxnSpPr>
        <xdr:cNvPr id="28" name="Straight Connector 27">
          <a:extLst>
            <a:ext uri="{FF2B5EF4-FFF2-40B4-BE49-F238E27FC236}">
              <a16:creationId xmlns:a16="http://schemas.microsoft.com/office/drawing/2014/main" id="{D4DF312C-2557-4FB3-800E-63378D3965CE}"/>
            </a:ext>
          </a:extLst>
        </xdr:cNvPr>
        <xdr:cNvCxnSpPr>
          <a:cxnSpLocks/>
          <a:stCxn id="27" idx="1"/>
          <a:endCxn id="29" idx="3"/>
        </xdr:cNvCxnSpPr>
      </xdr:nvCxnSpPr>
      <xdr:spPr>
        <a:xfrm flipH="1" flipV="1">
          <a:off x="17036142" y="7794370"/>
          <a:ext cx="686708" cy="17102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870857</xdr:colOff>
      <xdr:row>8</xdr:row>
      <xdr:rowOff>923415</xdr:rowOff>
    </xdr:from>
    <xdr:to>
      <xdr:col>10</xdr:col>
      <xdr:colOff>71210</xdr:colOff>
      <xdr:row>10</xdr:row>
      <xdr:rowOff>75292</xdr:rowOff>
    </xdr:to>
    <xdr:sp macro="" textlink="">
      <xdr:nvSpPr>
        <xdr:cNvPr id="29" name="TextBox 28">
          <a:extLst>
            <a:ext uri="{FF2B5EF4-FFF2-40B4-BE49-F238E27FC236}">
              <a16:creationId xmlns:a16="http://schemas.microsoft.com/office/drawing/2014/main" id="{7AC611F2-0585-49F4-8B84-E6E1154481E2}"/>
            </a:ext>
          </a:extLst>
        </xdr:cNvPr>
        <xdr:cNvSpPr txBox="1"/>
      </xdr:nvSpPr>
      <xdr:spPr>
        <a:xfrm>
          <a:off x="870857" y="9237379"/>
          <a:ext cx="16195674" cy="119294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oneCellAnchor>
    <xdr:from>
      <xdr:col>1</xdr:col>
      <xdr:colOff>200931</xdr:colOff>
      <xdr:row>17</xdr:row>
      <xdr:rowOff>373162</xdr:rowOff>
    </xdr:from>
    <xdr:ext cx="1328893" cy="1527302"/>
    <xdr:sp macro="" textlink="">
      <xdr:nvSpPr>
        <xdr:cNvPr id="4" name="TextBox 3">
          <a:extLst>
            <a:ext uri="{FF2B5EF4-FFF2-40B4-BE49-F238E27FC236}">
              <a16:creationId xmlns:a16="http://schemas.microsoft.com/office/drawing/2014/main" id="{57EDC898-6D7D-4128-9544-D8E897D814D8}"/>
            </a:ext>
          </a:extLst>
        </xdr:cNvPr>
        <xdr:cNvSpPr txBox="1"/>
      </xdr:nvSpPr>
      <xdr:spPr>
        <a:xfrm>
          <a:off x="350610" y="4741055"/>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2</xdr:col>
      <xdr:colOff>1227292</xdr:colOff>
      <xdr:row>17</xdr:row>
      <xdr:rowOff>190500</xdr:rowOff>
    </xdr:from>
    <xdr:to>
      <xdr:col>2</xdr:col>
      <xdr:colOff>2190374</xdr:colOff>
      <xdr:row>19</xdr:row>
      <xdr:rowOff>344424</xdr:rowOff>
    </xdr:to>
    <xdr:cxnSp macro="">
      <xdr:nvCxnSpPr>
        <xdr:cNvPr id="5" name="Straight Connector 4">
          <a:extLst>
            <a:ext uri="{FF2B5EF4-FFF2-40B4-BE49-F238E27FC236}">
              <a16:creationId xmlns:a16="http://schemas.microsoft.com/office/drawing/2014/main" id="{8AE88B54-EDB1-4438-91A2-B7D1A9F4D13D}"/>
            </a:ext>
          </a:extLst>
        </xdr:cNvPr>
        <xdr:cNvCxnSpPr>
          <a:cxnSpLocks/>
          <a:stCxn id="6" idx="1"/>
          <a:endCxn id="4" idx="3"/>
        </xdr:cNvCxnSpPr>
      </xdr:nvCxnSpPr>
      <xdr:spPr>
        <a:xfrm flipH="1">
          <a:off x="1676328" y="4558393"/>
          <a:ext cx="963082" cy="94313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2190374</xdr:colOff>
      <xdr:row>15</xdr:row>
      <xdr:rowOff>285750</xdr:rowOff>
    </xdr:from>
    <xdr:ext cx="1619625" cy="1279072"/>
    <xdr:sp macro="" textlink="">
      <xdr:nvSpPr>
        <xdr:cNvPr id="6" name="TextBox 5">
          <a:extLst>
            <a:ext uri="{FF2B5EF4-FFF2-40B4-BE49-F238E27FC236}">
              <a16:creationId xmlns:a16="http://schemas.microsoft.com/office/drawing/2014/main" id="{3B7518D8-4A97-4D86-A05B-06B8969F3A06}"/>
            </a:ext>
          </a:extLst>
        </xdr:cNvPr>
        <xdr:cNvSpPr txBox="1"/>
      </xdr:nvSpPr>
      <xdr:spPr>
        <a:xfrm>
          <a:off x="2639410" y="3918857"/>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oneCellAnchor>
    <xdr:from>
      <xdr:col>3</xdr:col>
      <xdr:colOff>1513567</xdr:colOff>
      <xdr:row>22</xdr:row>
      <xdr:rowOff>250699</xdr:rowOff>
    </xdr:from>
    <xdr:ext cx="1328893" cy="1527302"/>
    <xdr:sp macro="" textlink="">
      <xdr:nvSpPr>
        <xdr:cNvPr id="3" name="TextBox 2">
          <a:extLst>
            <a:ext uri="{FF2B5EF4-FFF2-40B4-BE49-F238E27FC236}">
              <a16:creationId xmlns:a16="http://schemas.microsoft.com/office/drawing/2014/main" id="{C5655D79-D748-400C-9470-9661CF0DFFE5}"/>
            </a:ext>
          </a:extLst>
        </xdr:cNvPr>
        <xdr:cNvSpPr txBox="1"/>
      </xdr:nvSpPr>
      <xdr:spPr>
        <a:xfrm>
          <a:off x="2261960" y="7326413"/>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3</xdr:col>
      <xdr:colOff>767709</xdr:colOff>
      <xdr:row>18</xdr:row>
      <xdr:rowOff>43997</xdr:rowOff>
    </xdr:from>
    <xdr:to>
      <xdr:col>4</xdr:col>
      <xdr:colOff>657189</xdr:colOff>
      <xdr:row>22</xdr:row>
      <xdr:rowOff>250699</xdr:rowOff>
    </xdr:to>
    <xdr:cxnSp macro="">
      <xdr:nvCxnSpPr>
        <xdr:cNvPr id="4" name="Straight Connector 3">
          <a:extLst>
            <a:ext uri="{FF2B5EF4-FFF2-40B4-BE49-F238E27FC236}">
              <a16:creationId xmlns:a16="http://schemas.microsoft.com/office/drawing/2014/main" id="{6E3619FA-5BA9-4D9C-931C-4DF24A304057}"/>
            </a:ext>
          </a:extLst>
        </xdr:cNvPr>
        <xdr:cNvCxnSpPr>
          <a:cxnSpLocks/>
          <a:stCxn id="5" idx="2"/>
          <a:endCxn id="3" idx="0"/>
        </xdr:cNvCxnSpPr>
      </xdr:nvCxnSpPr>
      <xdr:spPr>
        <a:xfrm>
          <a:off x="1516102" y="6112783"/>
          <a:ext cx="1413480" cy="1213630"/>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254078</xdr:colOff>
      <xdr:row>14</xdr:row>
      <xdr:rowOff>367393</xdr:rowOff>
    </xdr:from>
    <xdr:ext cx="1619625" cy="1279072"/>
    <xdr:sp macro="" textlink="">
      <xdr:nvSpPr>
        <xdr:cNvPr id="5" name="TextBox 4">
          <a:extLst>
            <a:ext uri="{FF2B5EF4-FFF2-40B4-BE49-F238E27FC236}">
              <a16:creationId xmlns:a16="http://schemas.microsoft.com/office/drawing/2014/main" id="{367950A3-2806-4A56-B9F6-B16BE8F65E60}"/>
            </a:ext>
          </a:extLst>
        </xdr:cNvPr>
        <xdr:cNvSpPr txBox="1"/>
      </xdr:nvSpPr>
      <xdr:spPr>
        <a:xfrm>
          <a:off x="703114" y="4830536"/>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3</xdr:col>
      <xdr:colOff>765817</xdr:colOff>
      <xdr:row>25</xdr:row>
      <xdr:rowOff>117929</xdr:rowOff>
    </xdr:from>
    <xdr:to>
      <xdr:col>4</xdr:col>
      <xdr:colOff>657189</xdr:colOff>
      <xdr:row>31</xdr:row>
      <xdr:rowOff>190500</xdr:rowOff>
    </xdr:to>
    <xdr:cxnSp macro="">
      <xdr:nvCxnSpPr>
        <xdr:cNvPr id="9" name="Straight Connector 8">
          <a:extLst>
            <a:ext uri="{FF2B5EF4-FFF2-40B4-BE49-F238E27FC236}">
              <a16:creationId xmlns:a16="http://schemas.microsoft.com/office/drawing/2014/main" id="{A7996324-6DBD-4F4F-BBCC-7A3063267002}"/>
            </a:ext>
          </a:extLst>
        </xdr:cNvPr>
        <xdr:cNvCxnSpPr>
          <a:cxnSpLocks/>
          <a:stCxn id="3" idx="2"/>
          <a:endCxn id="10" idx="0"/>
        </xdr:cNvCxnSpPr>
      </xdr:nvCxnSpPr>
      <xdr:spPr>
        <a:xfrm flipH="1">
          <a:off x="1514210" y="8853715"/>
          <a:ext cx="1415372" cy="223610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258536</xdr:colOff>
      <xdr:row>31</xdr:row>
      <xdr:rowOff>190500</xdr:rowOff>
    </xdr:from>
    <xdr:ext cx="1619625" cy="1279072"/>
    <xdr:sp macro="" textlink="">
      <xdr:nvSpPr>
        <xdr:cNvPr id="10" name="TextBox 9">
          <a:extLst>
            <a:ext uri="{FF2B5EF4-FFF2-40B4-BE49-F238E27FC236}">
              <a16:creationId xmlns:a16="http://schemas.microsoft.com/office/drawing/2014/main" id="{07A2B5EA-1DA5-470B-A2FC-7A8F32BFA8FD}"/>
            </a:ext>
          </a:extLst>
        </xdr:cNvPr>
        <xdr:cNvSpPr txBox="1"/>
      </xdr:nvSpPr>
      <xdr:spPr>
        <a:xfrm>
          <a:off x="707572" y="11089821"/>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3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4</xdr:col>
      <xdr:colOff>605971</xdr:colOff>
      <xdr:row>15</xdr:row>
      <xdr:rowOff>-1</xdr:rowOff>
    </xdr:from>
    <xdr:to>
      <xdr:col>8</xdr:col>
      <xdr:colOff>12142</xdr:colOff>
      <xdr:row>17</xdr:row>
      <xdr:rowOff>131989</xdr:rowOff>
    </xdr:to>
    <xdr:sp macro="" textlink="">
      <xdr:nvSpPr>
        <xdr:cNvPr id="2" name="TextBox 1">
          <a:extLst>
            <a:ext uri="{FF2B5EF4-FFF2-40B4-BE49-F238E27FC236}">
              <a16:creationId xmlns:a16="http://schemas.microsoft.com/office/drawing/2014/main" id="{88F9F64D-CAED-4980-AA8B-B8D04736211F}"/>
            </a:ext>
          </a:extLst>
        </xdr:cNvPr>
        <xdr:cNvSpPr txBox="1"/>
      </xdr:nvSpPr>
      <xdr:spPr>
        <a:xfrm>
          <a:off x="9505042" y="4245428"/>
          <a:ext cx="3188957" cy="12205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#439 - change formula and delete/include text</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1x calc change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4x text changes</a:t>
          </a:r>
        </a:p>
      </xdr:txBody>
    </xdr:sp>
    <xdr:clientData/>
  </xdr:twoCellAnchor>
  <xdr:twoCellAnchor>
    <xdr:from>
      <xdr:col>1</xdr:col>
      <xdr:colOff>220889</xdr:colOff>
      <xdr:row>12</xdr:row>
      <xdr:rowOff>95251</xdr:rowOff>
    </xdr:from>
    <xdr:to>
      <xdr:col>4</xdr:col>
      <xdr:colOff>87994</xdr:colOff>
      <xdr:row>19</xdr:row>
      <xdr:rowOff>81643</xdr:rowOff>
    </xdr:to>
    <xdr:sp macro="" textlink="">
      <xdr:nvSpPr>
        <xdr:cNvPr id="4" name="TextBox 3">
          <a:extLst>
            <a:ext uri="{FF2B5EF4-FFF2-40B4-BE49-F238E27FC236}">
              <a16:creationId xmlns:a16="http://schemas.microsoft.com/office/drawing/2014/main" id="{6BA1AFD1-12E3-41A2-ADC6-54A9E31D6812}"/>
            </a:ext>
          </a:extLst>
        </xdr:cNvPr>
        <xdr:cNvSpPr txBox="1"/>
      </xdr:nvSpPr>
      <xdr:spPr>
        <a:xfrm>
          <a:off x="370568" y="3197680"/>
          <a:ext cx="8616497" cy="325210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4</xdr:col>
      <xdr:colOff>84819</xdr:colOff>
      <xdr:row>16</xdr:row>
      <xdr:rowOff>62821</xdr:rowOff>
    </xdr:from>
    <xdr:to>
      <xdr:col>4</xdr:col>
      <xdr:colOff>602796</xdr:colOff>
      <xdr:row>16</xdr:row>
      <xdr:rowOff>93209</xdr:rowOff>
    </xdr:to>
    <xdr:cxnSp macro="">
      <xdr:nvCxnSpPr>
        <xdr:cNvPr id="5" name="Straight Connector 4">
          <a:extLst>
            <a:ext uri="{FF2B5EF4-FFF2-40B4-BE49-F238E27FC236}">
              <a16:creationId xmlns:a16="http://schemas.microsoft.com/office/drawing/2014/main" id="{36049B01-03C1-48C9-B41C-2FA4088EE398}"/>
            </a:ext>
          </a:extLst>
        </xdr:cNvPr>
        <xdr:cNvCxnSpPr>
          <a:cxnSpLocks/>
          <a:stCxn id="2" idx="1"/>
          <a:endCxn id="4" idx="3"/>
        </xdr:cNvCxnSpPr>
      </xdr:nvCxnSpPr>
      <xdr:spPr>
        <a:xfrm flipH="1" flipV="1">
          <a:off x="8983890" y="4825321"/>
          <a:ext cx="517977" cy="3038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853293" cy="457200"/>
    <xdr:pic>
      <xdr:nvPicPr>
        <xdr:cNvPr id="2" name="Picture 1">
          <a:extLst>
            <a:ext uri="{FF2B5EF4-FFF2-40B4-BE49-F238E27FC236}">
              <a16:creationId xmlns:a16="http://schemas.microsoft.com/office/drawing/2014/main" id="{B6841E02-27D9-47B2-BEA6-C5DA98AB979F}"/>
            </a:ext>
          </a:extLst>
        </xdr:cNvPr>
        <xdr:cNvPicPr>
          <a:picLocks noChangeAspect="1"/>
        </xdr:cNvPicPr>
      </xdr:nvPicPr>
      <xdr:blipFill>
        <a:blip xmlns:r="http://schemas.openxmlformats.org/officeDocument/2006/relationships" r:embed="rId1"/>
        <a:stretch>
          <a:fillRect/>
        </a:stretch>
      </xdr:blipFill>
      <xdr:spPr>
        <a:xfrm>
          <a:off x="0" y="0"/>
          <a:ext cx="1853293" cy="457200"/>
        </a:xfrm>
        <a:prstGeom prst="rect">
          <a:avLst/>
        </a:prstGeom>
        <a:ln w="9525" cmpd="sng">
          <a:noFill/>
        </a:ln>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1859643</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7</xdr:col>
      <xdr:colOff>946149</xdr:colOff>
      <xdr:row>12</xdr:row>
      <xdr:rowOff>728434</xdr:rowOff>
    </xdr:from>
    <xdr:to>
      <xdr:col>9</xdr:col>
      <xdr:colOff>152295</xdr:colOff>
      <xdr:row>15</xdr:row>
      <xdr:rowOff>179159</xdr:rowOff>
    </xdr:to>
    <xdr:sp macro="" textlink="">
      <xdr:nvSpPr>
        <xdr:cNvPr id="3" name="TextBox 2">
          <a:extLst>
            <a:ext uri="{FF2B5EF4-FFF2-40B4-BE49-F238E27FC236}">
              <a16:creationId xmlns:a16="http://schemas.microsoft.com/office/drawing/2014/main" id="{0E006F59-A386-4EB1-8D0A-A439C96156BC}"/>
            </a:ext>
          </a:extLst>
        </xdr:cNvPr>
        <xdr:cNvSpPr txBox="1"/>
      </xdr:nvSpPr>
      <xdr:spPr>
        <a:xfrm>
          <a:off x="11627756" y="4279898"/>
          <a:ext cx="3179432" cy="12332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TBC - FIMS and CSV impact</a:t>
          </a:r>
        </a:p>
      </xdr:txBody>
    </xdr:sp>
    <xdr:clientData/>
  </xdr:twoCellAnchor>
  <xdr:twoCellAnchor>
    <xdr:from>
      <xdr:col>2</xdr:col>
      <xdr:colOff>27215</xdr:colOff>
      <xdr:row>11</xdr:row>
      <xdr:rowOff>122463</xdr:rowOff>
    </xdr:from>
    <xdr:to>
      <xdr:col>7</xdr:col>
      <xdr:colOff>64861</xdr:colOff>
      <xdr:row>17</xdr:row>
      <xdr:rowOff>114300</xdr:rowOff>
    </xdr:to>
    <xdr:sp macro="" textlink="">
      <xdr:nvSpPr>
        <xdr:cNvPr id="4" name="TextBox 3">
          <a:extLst>
            <a:ext uri="{FF2B5EF4-FFF2-40B4-BE49-F238E27FC236}">
              <a16:creationId xmlns:a16="http://schemas.microsoft.com/office/drawing/2014/main" id="{357C293E-BA97-44D0-B4C0-E3D1D5071256}"/>
            </a:ext>
          </a:extLst>
        </xdr:cNvPr>
        <xdr:cNvSpPr txBox="1"/>
      </xdr:nvSpPr>
      <xdr:spPr>
        <a:xfrm>
          <a:off x="3056165" y="3494313"/>
          <a:ext cx="10629446" cy="229688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1830159</xdr:colOff>
      <xdr:row>12</xdr:row>
      <xdr:rowOff>742496</xdr:rowOff>
    </xdr:from>
    <xdr:to>
      <xdr:col>11</xdr:col>
      <xdr:colOff>1588755</xdr:colOff>
      <xdr:row>16</xdr:row>
      <xdr:rowOff>193221</xdr:rowOff>
    </xdr:to>
    <xdr:sp macro="" textlink="">
      <xdr:nvSpPr>
        <xdr:cNvPr id="11" name="TextBox 10">
          <a:extLst>
            <a:ext uri="{FF2B5EF4-FFF2-40B4-BE49-F238E27FC236}">
              <a16:creationId xmlns:a16="http://schemas.microsoft.com/office/drawing/2014/main" id="{90A751F3-FC7E-4FE2-BDEA-FEAC55E51D51}"/>
            </a:ext>
          </a:extLst>
        </xdr:cNvPr>
        <xdr:cNvSpPr txBox="1"/>
      </xdr:nvSpPr>
      <xdr:spPr>
        <a:xfrm>
          <a:off x="23547159" y="4323896"/>
          <a:ext cx="3206646" cy="122237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xdr:txBody>
    </xdr:sp>
    <xdr:clientData/>
  </xdr:twoCellAnchor>
  <xdr:twoCellAnchor>
    <xdr:from>
      <xdr:col>12</xdr:col>
      <xdr:colOff>323850</xdr:colOff>
      <xdr:row>7</xdr:row>
      <xdr:rowOff>685800</xdr:rowOff>
    </xdr:from>
    <xdr:to>
      <xdr:col>19</xdr:col>
      <xdr:colOff>304800</xdr:colOff>
      <xdr:row>35</xdr:row>
      <xdr:rowOff>266700</xdr:rowOff>
    </xdr:to>
    <xdr:sp macro="" textlink="">
      <xdr:nvSpPr>
        <xdr:cNvPr id="12" name="TextBox 11">
          <a:extLst>
            <a:ext uri="{FF2B5EF4-FFF2-40B4-BE49-F238E27FC236}">
              <a16:creationId xmlns:a16="http://schemas.microsoft.com/office/drawing/2014/main" id="{84D4C9C6-028F-4FF0-BAAD-8B8FDAE04E04}"/>
            </a:ext>
          </a:extLst>
        </xdr:cNvPr>
        <xdr:cNvSpPr txBox="1"/>
      </xdr:nvSpPr>
      <xdr:spPr>
        <a:xfrm>
          <a:off x="28327350" y="2609850"/>
          <a:ext cx="5753100" cy="842010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1591930</xdr:colOff>
      <xdr:row>14</xdr:row>
      <xdr:rowOff>229734</xdr:rowOff>
    </xdr:from>
    <xdr:to>
      <xdr:col>12</xdr:col>
      <xdr:colOff>323850</xdr:colOff>
      <xdr:row>20</xdr:row>
      <xdr:rowOff>123825</xdr:rowOff>
    </xdr:to>
    <xdr:cxnSp macro="">
      <xdr:nvCxnSpPr>
        <xdr:cNvPr id="13" name="Straight Connector 12">
          <a:extLst>
            <a:ext uri="{FF2B5EF4-FFF2-40B4-BE49-F238E27FC236}">
              <a16:creationId xmlns:a16="http://schemas.microsoft.com/office/drawing/2014/main" id="{6637EF77-03B2-492B-AA50-BA8538135736}"/>
            </a:ext>
          </a:extLst>
        </xdr:cNvPr>
        <xdr:cNvCxnSpPr>
          <a:cxnSpLocks/>
          <a:stCxn id="12" idx="1"/>
          <a:endCxn id="11" idx="3"/>
        </xdr:cNvCxnSpPr>
      </xdr:nvCxnSpPr>
      <xdr:spPr>
        <a:xfrm flipH="1" flipV="1">
          <a:off x="26756980" y="4935084"/>
          <a:ext cx="1608470" cy="172289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68036</xdr:colOff>
      <xdr:row>13</xdr:row>
      <xdr:rowOff>262844</xdr:rowOff>
    </xdr:from>
    <xdr:to>
      <xdr:col>7</xdr:col>
      <xdr:colOff>942974</xdr:colOff>
      <xdr:row>14</xdr:row>
      <xdr:rowOff>56922</xdr:rowOff>
    </xdr:to>
    <xdr:cxnSp macro="">
      <xdr:nvCxnSpPr>
        <xdr:cNvPr id="22" name="Straight Connector 21">
          <a:extLst>
            <a:ext uri="{FF2B5EF4-FFF2-40B4-BE49-F238E27FC236}">
              <a16:creationId xmlns:a16="http://schemas.microsoft.com/office/drawing/2014/main" id="{3181DF7E-875F-4BAA-8B9F-26ACDADB6C9D}"/>
            </a:ext>
          </a:extLst>
        </xdr:cNvPr>
        <xdr:cNvCxnSpPr>
          <a:cxnSpLocks/>
          <a:stCxn id="3" idx="1"/>
          <a:endCxn id="4" idx="3"/>
        </xdr:cNvCxnSpPr>
      </xdr:nvCxnSpPr>
      <xdr:spPr>
        <a:xfrm flipH="1" flipV="1">
          <a:off x="13688786" y="4644344"/>
          <a:ext cx="874938" cy="11792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926193</xdr:colOff>
      <xdr:row>1</xdr:row>
      <xdr:rowOff>160948</xdr:rowOff>
    </xdr:to>
    <xdr:pic>
      <xdr:nvPicPr>
        <xdr:cNvPr id="2" name="Picture 1">
          <a:extLst>
            <a:ext uri="{FF2B5EF4-FFF2-40B4-BE49-F238E27FC236}">
              <a16:creationId xmlns:a16="http://schemas.microsoft.com/office/drawing/2014/main" id="{AB0EA507-3F68-4CCE-8DB9-97D2B1B47B5B}"/>
            </a:ext>
          </a:extLst>
        </xdr:cNvPr>
        <xdr:cNvPicPr>
          <a:picLocks noChangeAspect="1"/>
        </xdr:cNvPicPr>
      </xdr:nvPicPr>
      <xdr:blipFill>
        <a:blip xmlns:r="http://schemas.openxmlformats.org/officeDocument/2006/relationships" r:embed="rId1"/>
        <a:stretch>
          <a:fillRect/>
        </a:stretch>
      </xdr:blipFill>
      <xdr:spPr>
        <a:xfrm>
          <a:off x="0" y="0"/>
          <a:ext cx="1856468" cy="457200"/>
        </a:xfrm>
        <a:prstGeom prst="rect">
          <a:avLst/>
        </a:prstGeom>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446A0346-7C14-4C5E-BCF0-F09D0867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79B6A457-D76F-470D-B764-78AC6351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8C1756E0-9A6C-4377-9076-69395417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A2FCCED2-04F2-4915-AFD2-87171A6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48E3181A-CFC4-45B5-9D33-DAE4046DF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3560E1B7-A003-453F-8113-A23E3D31C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FC5982FE-51CD-4A3A-9CAD-886B682BE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21346C66-209A-4D91-B88F-0092ABFD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C5372C-6A47-415E-9FC2-7EE5CE06C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72CC6525-4B4C-4EBE-861C-08736D41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C9B14300-50D1-4B8C-B84A-82049C9D8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5D262318-4887-4F34-A12F-A889AD59C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C28BC1CA-9E86-4916-B504-365F4AF9B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9D0CA2E-D300-4F24-B9B2-04513BDE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ED8E711F-7639-4B15-AF46-835A529C7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04149D-36F7-4EAD-ADDF-FD594D397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B0EB4C7-77B0-41E8-BAFC-66EAF119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AD2F9A43-12AC-4702-B8AB-70A36B07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7ABCF6A-C7F9-45ED-A61E-DEB36B3B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1273B1E-B49E-4254-92E1-B96563E1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F600C58E-41E8-4757-A3F5-73ACCC576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ABADB3EB-EAFE-4726-9EFE-10FF1545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4915F795-5B73-45DC-B2F1-60F5CC698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5BACAD38-F9D5-4916-B7F4-2FC38A5A7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3A6EA203-7CCC-4412-9DD3-3B0F78C4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A5F25DF1-B389-409E-B057-DE968B1A9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126FC19E-AB8A-4FF4-8B5A-4FF11C40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428" dataDxfId="427">
  <tableColumns count="2">
    <tableColumn id="1" xr3:uid="{00000000-0010-0000-0000-000001000000}" name="p" dataDxfId="426"/>
    <tableColumn id="2" xr3:uid="{00000000-0010-0000-0000-000002000000}" name="Fully Dependent" dataDxfId="4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424" tableBorderDxfId="423">
  <tableColumns count="2">
    <tableColumn id="1" xr3:uid="{00000000-0010-0000-0100-000001000000}" name="p" dataDxfId="422"/>
    <tableColumn id="2" xr3:uid="{00000000-0010-0000-0100-000002000000}" name="Independent" dataDxfId="4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tabSelected="1" zoomScale="70" zoomScaleNormal="70" workbookViewId="0">
      <pane ySplit="4" topLeftCell="A5" activePane="bottomLeft" state="frozen"/>
      <selection activeCell="A4" sqref="A4"/>
      <selection pane="bottomLeft" activeCell="A4" sqref="A4"/>
    </sheetView>
  </sheetViews>
  <sheetFormatPr defaultRowHeight="12.5" outlineLevelRow="1" x14ac:dyDescent="0.25"/>
  <cols>
    <col min="1" max="1" width="2.7265625" customWidth="1"/>
    <col min="2" max="2" width="5.7265625" customWidth="1"/>
    <col min="3" max="3" width="19.7265625" customWidth="1"/>
    <col min="4" max="4" width="4.26953125" customWidth="1"/>
  </cols>
  <sheetData>
    <row r="2" spans="2:11" ht="30" x14ac:dyDescent="0.25">
      <c r="B2" s="318" t="s">
        <v>0</v>
      </c>
      <c r="C2" s="318"/>
      <c r="D2" s="312"/>
      <c r="E2" s="312"/>
      <c r="F2" s="312"/>
      <c r="G2" s="312"/>
      <c r="H2" s="312"/>
      <c r="I2" s="312"/>
    </row>
    <row r="3" spans="2:11" ht="15" customHeight="1" x14ac:dyDescent="0.25">
      <c r="C3" s="316"/>
      <c r="D3" s="317"/>
      <c r="E3" s="317"/>
      <c r="F3" s="317"/>
      <c r="G3" s="317"/>
      <c r="H3" s="317"/>
      <c r="I3" s="317"/>
    </row>
    <row r="4" spans="2:11" ht="25.15" customHeight="1" x14ac:dyDescent="0.25">
      <c r="B4" s="331"/>
      <c r="C4" s="313" t="s">
        <v>1</v>
      </c>
      <c r="D4" s="317"/>
      <c r="E4" s="317"/>
      <c r="F4" s="317"/>
      <c r="G4" s="317"/>
      <c r="H4" s="317"/>
      <c r="I4" s="317"/>
    </row>
    <row r="5" spans="2:11" ht="15" customHeight="1" x14ac:dyDescent="0.25">
      <c r="C5" s="317"/>
      <c r="D5" s="317"/>
      <c r="E5" s="317"/>
      <c r="F5" s="317"/>
      <c r="G5" s="317"/>
      <c r="H5" s="317"/>
      <c r="I5" s="317"/>
    </row>
    <row r="6" spans="2:11" ht="25.15" customHeight="1" x14ac:dyDescent="0.25">
      <c r="B6" s="331" t="s">
        <v>2</v>
      </c>
      <c r="C6" s="763" t="s">
        <v>3</v>
      </c>
      <c r="D6" s="763"/>
      <c r="E6" s="763"/>
      <c r="F6" s="763"/>
      <c r="G6" s="763"/>
      <c r="H6" s="763"/>
      <c r="I6" s="763"/>
    </row>
    <row r="7" spans="2:11" ht="15" customHeight="1" x14ac:dyDescent="0.25">
      <c r="C7" s="317"/>
      <c r="D7" s="317"/>
      <c r="E7" s="317"/>
      <c r="F7" s="317"/>
      <c r="G7" s="317"/>
      <c r="H7" s="317"/>
      <c r="I7" s="317"/>
    </row>
    <row r="8" spans="2:11" ht="25.15" customHeight="1" x14ac:dyDescent="0.25">
      <c r="B8" s="331" t="s">
        <v>2</v>
      </c>
      <c r="C8" s="763" t="s">
        <v>4</v>
      </c>
      <c r="D8" s="763"/>
      <c r="E8" s="763"/>
      <c r="F8" s="763"/>
      <c r="G8" s="763"/>
      <c r="H8" s="763"/>
      <c r="I8" s="763"/>
    </row>
    <row r="9" spans="2:11" ht="25.15" customHeight="1" x14ac:dyDescent="0.25">
      <c r="B9" s="331" t="s">
        <v>2</v>
      </c>
      <c r="C9" s="763" t="s">
        <v>5</v>
      </c>
      <c r="D9" s="763"/>
      <c r="E9" s="763"/>
      <c r="F9" s="763"/>
      <c r="G9" s="763"/>
      <c r="H9" s="763"/>
      <c r="I9" s="763"/>
    </row>
    <row r="10" spans="2:11" ht="15" customHeight="1" x14ac:dyDescent="0.25">
      <c r="C10" s="317"/>
      <c r="D10" s="317"/>
      <c r="E10" s="317"/>
      <c r="F10" s="317"/>
      <c r="G10" s="317"/>
      <c r="H10" s="317"/>
      <c r="I10" s="317"/>
    </row>
    <row r="11" spans="2:11" ht="25.15" customHeight="1" collapsed="1" x14ac:dyDescent="0.25">
      <c r="B11" s="331" t="s">
        <v>2</v>
      </c>
      <c r="C11" s="763" t="s">
        <v>6</v>
      </c>
      <c r="D11" s="763"/>
      <c r="E11" s="763"/>
      <c r="F11" s="763"/>
      <c r="G11" s="763"/>
      <c r="H11" s="763"/>
      <c r="I11" s="763"/>
    </row>
    <row r="12" spans="2:11" ht="25.15" hidden="1" customHeight="1" outlineLevel="1" x14ac:dyDescent="0.25">
      <c r="C12" s="320" t="s">
        <v>7</v>
      </c>
      <c r="D12" s="320"/>
      <c r="E12" s="320" t="s">
        <v>8</v>
      </c>
      <c r="F12" s="315"/>
      <c r="G12" s="315"/>
      <c r="H12" s="315"/>
      <c r="I12" s="315"/>
      <c r="J12" s="314"/>
      <c r="K12" s="314"/>
    </row>
    <row r="13" spans="2:11" ht="25.15" hidden="1" customHeight="1" outlineLevel="1" x14ac:dyDescent="0.25">
      <c r="C13" s="369" t="s">
        <v>9</v>
      </c>
      <c r="D13" s="474"/>
      <c r="E13" s="475" t="s">
        <v>10</v>
      </c>
      <c r="F13" s="474"/>
      <c r="G13" s="474"/>
      <c r="H13" s="474"/>
      <c r="I13" s="474"/>
      <c r="J13" s="476"/>
      <c r="K13" s="477"/>
    </row>
    <row r="14" spans="2:11" s="22" customFormat="1" ht="25.15" hidden="1" customHeight="1" outlineLevel="1" x14ac:dyDescent="0.25">
      <c r="C14" s="369" t="s">
        <v>11</v>
      </c>
      <c r="D14" s="478"/>
      <c r="E14" s="479" t="s">
        <v>12</v>
      </c>
      <c r="F14" s="478"/>
      <c r="G14" s="478"/>
      <c r="H14" s="478"/>
      <c r="I14" s="478"/>
      <c r="J14" s="480"/>
      <c r="K14" s="481"/>
    </row>
    <row r="15" spans="2:11" s="22" customFormat="1" ht="25.15" hidden="1" customHeight="1" outlineLevel="1" x14ac:dyDescent="0.25">
      <c r="C15" s="369" t="str">
        <f>C14&amp;" Validations"</f>
        <v>Form 012 Validations</v>
      </c>
      <c r="D15" s="365"/>
      <c r="E15" s="366"/>
      <c r="F15" s="365"/>
      <c r="G15" s="365"/>
      <c r="H15" s="365"/>
      <c r="I15" s="365"/>
      <c r="J15" s="367"/>
      <c r="K15" s="368"/>
    </row>
    <row r="16" spans="2:11" s="22" customFormat="1" ht="25.15" hidden="1" customHeight="1" outlineLevel="1" x14ac:dyDescent="0.25">
      <c r="C16" s="369" t="s">
        <v>13</v>
      </c>
      <c r="D16" s="370"/>
      <c r="E16" s="371" t="s">
        <v>14</v>
      </c>
      <c r="F16" s="370"/>
      <c r="G16" s="370"/>
      <c r="H16" s="370"/>
      <c r="I16" s="370"/>
      <c r="J16" s="372"/>
      <c r="K16" s="373"/>
    </row>
    <row r="17" spans="2:11" s="22" customFormat="1" ht="25.15" hidden="1" customHeight="1" outlineLevel="1" x14ac:dyDescent="0.25">
      <c r="C17" s="326" t="str">
        <f>C16&amp;" Validations"</f>
        <v>Form 309 Validations</v>
      </c>
      <c r="D17" s="327"/>
      <c r="E17" s="328"/>
      <c r="F17" s="327"/>
      <c r="G17" s="327"/>
      <c r="H17" s="327"/>
      <c r="I17" s="327"/>
      <c r="J17" s="329"/>
      <c r="K17" s="330"/>
    </row>
    <row r="18" spans="2:11" s="22" customFormat="1" ht="25.15" hidden="1" customHeight="1" outlineLevel="1" x14ac:dyDescent="0.25">
      <c r="C18" s="326" t="s">
        <v>15</v>
      </c>
      <c r="D18" s="327"/>
      <c r="E18" s="328" t="s">
        <v>16</v>
      </c>
      <c r="F18" s="327"/>
      <c r="G18" s="327"/>
      <c r="H18" s="327"/>
      <c r="I18" s="327"/>
      <c r="J18" s="329"/>
      <c r="K18" s="330"/>
    </row>
    <row r="19" spans="2:11" s="22" customFormat="1" ht="25.15" hidden="1" customHeight="1" outlineLevel="1" x14ac:dyDescent="0.25">
      <c r="C19" s="326" t="str">
        <f>C18&amp;" Validations"</f>
        <v>Form 310 Validations</v>
      </c>
      <c r="D19" s="327"/>
      <c r="E19" s="328"/>
      <c r="F19" s="327"/>
      <c r="G19" s="327"/>
      <c r="H19" s="327"/>
      <c r="I19" s="327"/>
      <c r="J19" s="329"/>
      <c r="K19" s="330"/>
    </row>
    <row r="20" spans="2:11" s="22" customFormat="1" ht="25.15" hidden="1" customHeight="1" outlineLevel="1" x14ac:dyDescent="0.25">
      <c r="C20" s="326" t="s">
        <v>17</v>
      </c>
      <c r="D20" s="327"/>
      <c r="E20" s="328" t="s">
        <v>18</v>
      </c>
      <c r="F20" s="327"/>
      <c r="G20" s="327"/>
      <c r="H20" s="327"/>
      <c r="I20" s="327"/>
      <c r="J20" s="329"/>
      <c r="K20" s="330"/>
    </row>
    <row r="21" spans="2:11" s="22" customFormat="1" ht="25.15" hidden="1" customHeight="1" outlineLevel="1" x14ac:dyDescent="0.25">
      <c r="C21" s="326" t="str">
        <f>C20&amp;" Validations"</f>
        <v>Form 311 Validations</v>
      </c>
      <c r="D21" s="327"/>
      <c r="E21" s="328"/>
      <c r="F21" s="327"/>
      <c r="G21" s="327"/>
      <c r="H21" s="327"/>
      <c r="I21" s="327"/>
      <c r="J21" s="329"/>
      <c r="K21" s="330"/>
    </row>
    <row r="22" spans="2:11" s="22" customFormat="1" ht="25.15" hidden="1" customHeight="1" outlineLevel="1" x14ac:dyDescent="0.25">
      <c r="C22" s="326" t="s">
        <v>19</v>
      </c>
      <c r="D22" s="327"/>
      <c r="E22" s="328" t="s">
        <v>20</v>
      </c>
      <c r="F22" s="327"/>
      <c r="G22" s="327"/>
      <c r="H22" s="327"/>
      <c r="I22" s="327"/>
      <c r="J22" s="329"/>
      <c r="K22" s="330"/>
    </row>
    <row r="23" spans="2:11" s="22" customFormat="1" ht="25.15" hidden="1" customHeight="1" outlineLevel="1" x14ac:dyDescent="0.25">
      <c r="C23" s="326" t="str">
        <f>C22&amp;" Validations"</f>
        <v>Form 312 Validations</v>
      </c>
      <c r="D23" s="327"/>
      <c r="E23" s="328"/>
      <c r="F23" s="327"/>
      <c r="G23" s="327"/>
      <c r="H23" s="327"/>
      <c r="I23" s="327"/>
      <c r="J23" s="329"/>
      <c r="K23" s="330"/>
    </row>
    <row r="24" spans="2:11" s="22" customFormat="1" ht="25.15" hidden="1" customHeight="1" outlineLevel="1" x14ac:dyDescent="0.25">
      <c r="C24" s="326" t="s">
        <v>21</v>
      </c>
      <c r="D24" s="327"/>
      <c r="E24" s="328" t="s">
        <v>22</v>
      </c>
      <c r="F24" s="327"/>
      <c r="G24" s="327"/>
      <c r="H24" s="327"/>
      <c r="I24" s="327"/>
      <c r="J24" s="329"/>
      <c r="K24" s="330"/>
    </row>
    <row r="25" spans="2:11" s="22" customFormat="1" ht="25.15" hidden="1" customHeight="1" outlineLevel="1" x14ac:dyDescent="0.25">
      <c r="C25" s="326" t="str">
        <f>C24&amp;" Validations"</f>
        <v>Form 313 Validations</v>
      </c>
      <c r="D25" s="327"/>
      <c r="E25" s="328"/>
      <c r="F25" s="327"/>
      <c r="G25" s="327"/>
      <c r="H25" s="327"/>
      <c r="I25" s="327"/>
      <c r="J25" s="329"/>
      <c r="K25" s="330"/>
    </row>
    <row r="26" spans="2:11" s="22" customFormat="1" ht="25.15" hidden="1" customHeight="1" outlineLevel="1" x14ac:dyDescent="0.25">
      <c r="C26" s="326" t="s">
        <v>23</v>
      </c>
      <c r="D26" s="327"/>
      <c r="E26" s="328" t="s">
        <v>24</v>
      </c>
      <c r="F26" s="327"/>
      <c r="G26" s="327"/>
      <c r="H26" s="327"/>
      <c r="I26" s="327"/>
      <c r="J26" s="329"/>
      <c r="K26" s="330"/>
    </row>
    <row r="27" spans="2:11" s="22" customFormat="1" ht="25.15" hidden="1" customHeight="1" outlineLevel="1" x14ac:dyDescent="0.25">
      <c r="C27" s="326" t="str">
        <f>C26&amp;" Validations"</f>
        <v>Form 314 Validations</v>
      </c>
      <c r="D27" s="327"/>
      <c r="E27" s="328"/>
      <c r="F27" s="327"/>
      <c r="G27" s="327"/>
      <c r="H27" s="327"/>
      <c r="I27" s="327"/>
      <c r="J27" s="329"/>
      <c r="K27" s="330"/>
    </row>
    <row r="28" spans="2:11" s="22" customFormat="1" ht="15" customHeight="1" x14ac:dyDescent="0.25">
      <c r="C28" s="319"/>
      <c r="D28" s="319"/>
      <c r="E28" s="319"/>
      <c r="F28" s="319"/>
      <c r="G28" s="319"/>
      <c r="H28" s="319"/>
      <c r="I28" s="319"/>
    </row>
    <row r="29" spans="2:11" s="22" customFormat="1" ht="25.15" customHeight="1" collapsed="1" x14ac:dyDescent="0.25">
      <c r="B29" s="331" t="s">
        <v>2</v>
      </c>
      <c r="C29" s="763" t="s">
        <v>25</v>
      </c>
      <c r="D29" s="763"/>
      <c r="E29" s="763"/>
      <c r="F29" s="763"/>
      <c r="G29" s="763"/>
      <c r="H29" s="763"/>
      <c r="I29" s="763"/>
      <c r="J29"/>
      <c r="K29"/>
    </row>
    <row r="30" spans="2:11" s="22" customFormat="1" ht="25.15" hidden="1" customHeight="1" outlineLevel="1" x14ac:dyDescent="0.25">
      <c r="C30" s="320" t="s">
        <v>7</v>
      </c>
      <c r="D30" s="320"/>
      <c r="E30" s="320" t="s">
        <v>8</v>
      </c>
      <c r="F30" s="315"/>
      <c r="G30" s="315"/>
      <c r="H30" s="315"/>
      <c r="I30" s="315"/>
      <c r="J30" s="314"/>
      <c r="K30" s="314"/>
    </row>
    <row r="31" spans="2:11" s="22" customFormat="1" ht="25.15" hidden="1" customHeight="1" outlineLevel="1" x14ac:dyDescent="0.25">
      <c r="C31" s="326" t="s">
        <v>26</v>
      </c>
      <c r="D31" s="327"/>
      <c r="E31" s="328" t="s">
        <v>27</v>
      </c>
      <c r="F31" s="327"/>
      <c r="G31" s="327"/>
      <c r="H31" s="327"/>
      <c r="I31" s="327"/>
      <c r="J31" s="329"/>
      <c r="K31" s="330"/>
    </row>
    <row r="32" spans="2:11" s="22" customFormat="1" ht="25.15" hidden="1" customHeight="1" outlineLevel="1" x14ac:dyDescent="0.25">
      <c r="C32" s="326" t="str">
        <f>C31&amp;" Validations"</f>
        <v>Form 500 Validations</v>
      </c>
      <c r="D32" s="327"/>
      <c r="E32" s="328"/>
      <c r="F32" s="327"/>
      <c r="G32" s="327"/>
      <c r="H32" s="327"/>
      <c r="I32" s="327"/>
      <c r="J32" s="329"/>
      <c r="K32" s="330"/>
    </row>
    <row r="33" spans="3:11" s="22" customFormat="1" ht="25.15" hidden="1" customHeight="1" outlineLevel="1" x14ac:dyDescent="0.25">
      <c r="C33" s="326" t="s">
        <v>28</v>
      </c>
      <c r="D33" s="327"/>
      <c r="E33" s="328" t="s">
        <v>29</v>
      </c>
      <c r="F33" s="327"/>
      <c r="G33" s="327"/>
      <c r="H33" s="327"/>
      <c r="I33" s="327"/>
      <c r="J33" s="329"/>
      <c r="K33" s="330"/>
    </row>
    <row r="34" spans="3:11" s="22" customFormat="1" ht="25.15" hidden="1" customHeight="1" outlineLevel="1" x14ac:dyDescent="0.25">
      <c r="C34" s="326" t="s">
        <v>30</v>
      </c>
      <c r="D34" s="327"/>
      <c r="E34" s="328" t="s">
        <v>31</v>
      </c>
      <c r="F34" s="327"/>
      <c r="G34" s="327"/>
      <c r="H34" s="327"/>
      <c r="I34" s="327"/>
      <c r="J34" s="329"/>
      <c r="K34" s="330"/>
    </row>
    <row r="35" spans="3:11" s="22" customFormat="1" ht="25.15" hidden="1" customHeight="1" outlineLevel="1" x14ac:dyDescent="0.25">
      <c r="C35" s="326" t="str">
        <f>C34&amp;" Validations"</f>
        <v>Form 502 Validations</v>
      </c>
      <c r="D35" s="327"/>
      <c r="E35" s="328"/>
      <c r="F35" s="327"/>
      <c r="G35" s="327"/>
      <c r="H35" s="327"/>
      <c r="I35" s="327"/>
      <c r="J35" s="329"/>
      <c r="K35" s="330"/>
    </row>
    <row r="36" spans="3:11" s="22" customFormat="1" ht="25.15" hidden="1" customHeight="1" outlineLevel="1" x14ac:dyDescent="0.25">
      <c r="C36" s="326" t="s">
        <v>32</v>
      </c>
      <c r="D36" s="327"/>
      <c r="E36" s="328" t="s">
        <v>33</v>
      </c>
      <c r="F36" s="327"/>
      <c r="G36" s="327"/>
      <c r="H36" s="327"/>
      <c r="I36" s="327"/>
      <c r="J36" s="329"/>
      <c r="K36" s="330"/>
    </row>
    <row r="37" spans="3:11" s="22" customFormat="1" ht="25.15" hidden="1" customHeight="1" outlineLevel="1" x14ac:dyDescent="0.25">
      <c r="C37" s="326" t="s">
        <v>34</v>
      </c>
      <c r="D37" s="327"/>
      <c r="E37" s="328" t="s">
        <v>35</v>
      </c>
      <c r="F37" s="327"/>
      <c r="G37" s="327"/>
      <c r="H37" s="327"/>
      <c r="I37" s="327"/>
      <c r="J37" s="329"/>
      <c r="K37" s="330"/>
    </row>
    <row r="38" spans="3:11" s="22" customFormat="1" ht="25.15" hidden="1" customHeight="1" outlineLevel="1" x14ac:dyDescent="0.25">
      <c r="C38" s="326" t="str">
        <f>C37&amp;" Validations"</f>
        <v>Form 510 Validations</v>
      </c>
      <c r="D38" s="327"/>
      <c r="E38" s="328"/>
      <c r="F38" s="327"/>
      <c r="G38" s="327"/>
      <c r="H38" s="327"/>
      <c r="I38" s="327"/>
      <c r="J38" s="329"/>
      <c r="K38" s="330"/>
    </row>
    <row r="39" spans="3:11" s="22" customFormat="1" ht="25.15" hidden="1" customHeight="1" outlineLevel="1" x14ac:dyDescent="0.25">
      <c r="C39" s="326" t="s">
        <v>36</v>
      </c>
      <c r="D39" s="327"/>
      <c r="E39" s="328" t="s">
        <v>37</v>
      </c>
      <c r="F39" s="327"/>
      <c r="G39" s="327"/>
      <c r="H39" s="327"/>
      <c r="I39" s="327"/>
      <c r="J39" s="329"/>
      <c r="K39" s="330"/>
    </row>
    <row r="40" spans="3:11" s="22" customFormat="1" ht="25.15" hidden="1" customHeight="1" outlineLevel="1" x14ac:dyDescent="0.25">
      <c r="C40" s="326" t="s">
        <v>38</v>
      </c>
      <c r="D40" s="327"/>
      <c r="E40" s="328" t="s">
        <v>39</v>
      </c>
      <c r="F40" s="327"/>
      <c r="G40" s="327"/>
      <c r="H40" s="327"/>
      <c r="I40" s="327"/>
      <c r="J40" s="329"/>
      <c r="K40" s="330"/>
    </row>
    <row r="41" spans="3:11" s="22" customFormat="1" ht="25.15" hidden="1" customHeight="1" outlineLevel="1" x14ac:dyDescent="0.25">
      <c r="C41" s="326" t="str">
        <f>C40&amp;" Validations"</f>
        <v>Form 520 Validations</v>
      </c>
      <c r="D41" s="327"/>
      <c r="E41" s="328"/>
      <c r="F41" s="327"/>
      <c r="G41" s="327"/>
      <c r="H41" s="327"/>
      <c r="I41" s="327"/>
      <c r="J41" s="329"/>
      <c r="K41" s="330"/>
    </row>
    <row r="42" spans="3:11" s="22" customFormat="1" ht="25.15" hidden="1" customHeight="1" outlineLevel="1" x14ac:dyDescent="0.25">
      <c r="C42" s="326" t="s">
        <v>40</v>
      </c>
      <c r="D42" s="327"/>
      <c r="E42" s="328" t="s">
        <v>41</v>
      </c>
      <c r="F42" s="327"/>
      <c r="G42" s="327"/>
      <c r="H42" s="327"/>
      <c r="I42" s="327"/>
      <c r="J42" s="329"/>
      <c r="K42" s="330"/>
    </row>
    <row r="43" spans="3:11" s="22" customFormat="1" ht="25.15" hidden="1" customHeight="1" outlineLevel="1" x14ac:dyDescent="0.25">
      <c r="C43" s="326" t="s">
        <v>42</v>
      </c>
      <c r="D43" s="327"/>
      <c r="E43" s="328" t="s">
        <v>43</v>
      </c>
      <c r="F43" s="327"/>
      <c r="G43" s="327"/>
      <c r="H43" s="327"/>
      <c r="I43" s="327"/>
      <c r="J43" s="329"/>
      <c r="K43" s="330"/>
    </row>
    <row r="44" spans="3:11" s="22" customFormat="1" ht="25.15" hidden="1" customHeight="1" outlineLevel="1" x14ac:dyDescent="0.25">
      <c r="C44" s="326" t="str">
        <f>C43&amp;" Validations"</f>
        <v>Form 530 Validations</v>
      </c>
      <c r="D44" s="327"/>
      <c r="E44" s="328"/>
      <c r="F44" s="327"/>
      <c r="G44" s="327"/>
      <c r="H44" s="327"/>
      <c r="I44" s="327"/>
      <c r="J44" s="329"/>
      <c r="K44" s="330"/>
    </row>
    <row r="45" spans="3:11" s="22" customFormat="1" ht="25.15" hidden="1" customHeight="1" outlineLevel="1" x14ac:dyDescent="0.25">
      <c r="C45" s="326" t="s">
        <v>44</v>
      </c>
      <c r="D45" s="327"/>
      <c r="E45" s="328" t="s">
        <v>45</v>
      </c>
      <c r="F45" s="327"/>
      <c r="G45" s="327"/>
      <c r="H45" s="327"/>
      <c r="I45" s="327"/>
      <c r="J45" s="329"/>
      <c r="K45" s="330"/>
    </row>
    <row r="46" spans="3:11" s="22" customFormat="1" ht="25.15" hidden="1" customHeight="1" outlineLevel="1" x14ac:dyDescent="0.25">
      <c r="C46" s="326" t="str">
        <f>C45&amp;" Validations"</f>
        <v>Form 531 Validations</v>
      </c>
      <c r="D46" s="327"/>
      <c r="E46" s="328"/>
      <c r="F46" s="327"/>
      <c r="G46" s="327"/>
      <c r="H46" s="327"/>
      <c r="I46" s="327"/>
      <c r="J46" s="329"/>
      <c r="K46" s="330"/>
    </row>
    <row r="47" spans="3:11" s="22" customFormat="1" ht="25.15" hidden="1" customHeight="1" outlineLevel="1" x14ac:dyDescent="0.25">
      <c r="C47" s="326" t="s">
        <v>46</v>
      </c>
      <c r="D47" s="327"/>
      <c r="E47" s="328" t="s">
        <v>47</v>
      </c>
      <c r="F47" s="327"/>
      <c r="G47" s="327"/>
      <c r="H47" s="327"/>
      <c r="I47" s="327"/>
      <c r="J47" s="329"/>
      <c r="K47" s="330"/>
    </row>
    <row r="48" spans="3:11" s="22" customFormat="1" ht="25.15" hidden="1" customHeight="1" outlineLevel="1" x14ac:dyDescent="0.25">
      <c r="C48" s="326" t="s">
        <v>48</v>
      </c>
      <c r="D48" s="327"/>
      <c r="E48" s="328" t="s">
        <v>49</v>
      </c>
      <c r="F48" s="327"/>
      <c r="G48" s="327"/>
      <c r="H48" s="327"/>
      <c r="I48" s="327"/>
      <c r="J48" s="329"/>
      <c r="K48" s="330"/>
    </row>
    <row r="49" spans="2:11" s="22" customFormat="1" ht="25.15" hidden="1" customHeight="1" outlineLevel="1" x14ac:dyDescent="0.25">
      <c r="C49" s="326" t="s">
        <v>50</v>
      </c>
      <c r="D49" s="327"/>
      <c r="E49" s="328" t="s">
        <v>51</v>
      </c>
      <c r="F49" s="327"/>
      <c r="G49" s="327"/>
      <c r="H49" s="327"/>
      <c r="I49" s="327"/>
      <c r="J49" s="329"/>
      <c r="K49" s="330"/>
    </row>
    <row r="50" spans="2:11" s="22" customFormat="1" ht="25.15" hidden="1" customHeight="1" outlineLevel="1" x14ac:dyDescent="0.25">
      <c r="C50" s="326" t="str">
        <f>C49&amp;" Validations"</f>
        <v>Form 550 Validations</v>
      </c>
      <c r="D50" s="327"/>
      <c r="E50" s="328"/>
      <c r="F50" s="327"/>
      <c r="G50" s="327"/>
      <c r="H50" s="327"/>
      <c r="I50" s="327"/>
      <c r="J50" s="329"/>
      <c r="K50" s="330"/>
    </row>
    <row r="51" spans="2:11" s="22" customFormat="1" ht="25.15" hidden="1" customHeight="1" outlineLevel="1" x14ac:dyDescent="0.25">
      <c r="C51" s="326" t="s">
        <v>52</v>
      </c>
      <c r="D51" s="327"/>
      <c r="E51" s="328" t="s">
        <v>53</v>
      </c>
      <c r="F51" s="327"/>
      <c r="G51" s="327"/>
      <c r="H51" s="327"/>
      <c r="I51" s="327"/>
      <c r="J51" s="329"/>
      <c r="K51" s="330"/>
    </row>
    <row r="52" spans="2:11" s="22" customFormat="1" ht="25.15" hidden="1" customHeight="1" outlineLevel="1" x14ac:dyDescent="0.25">
      <c r="C52" s="326" t="str">
        <f>C51&amp;" Validations"</f>
        <v>Form 560 Validations</v>
      </c>
      <c r="D52" s="327"/>
      <c r="E52" s="328"/>
      <c r="F52" s="327"/>
      <c r="G52" s="327"/>
      <c r="H52" s="327"/>
      <c r="I52" s="327"/>
      <c r="J52" s="329"/>
      <c r="K52" s="330"/>
    </row>
    <row r="53" spans="2:11" s="22" customFormat="1" ht="25.15" hidden="1" customHeight="1" outlineLevel="1" x14ac:dyDescent="0.25">
      <c r="C53" s="326" t="s">
        <v>54</v>
      </c>
      <c r="D53" s="327"/>
      <c r="E53" s="328" t="s">
        <v>55</v>
      </c>
      <c r="F53" s="327"/>
      <c r="G53" s="327"/>
      <c r="H53" s="327"/>
      <c r="I53" s="327"/>
      <c r="J53" s="329"/>
      <c r="K53" s="330"/>
    </row>
    <row r="54" spans="2:11" s="22" customFormat="1" ht="25.15" hidden="1" customHeight="1" outlineLevel="1" x14ac:dyDescent="0.25">
      <c r="C54" s="326" t="str">
        <f>C53&amp;" Validations"</f>
        <v>Form 561 Validations</v>
      </c>
      <c r="D54" s="327"/>
      <c r="E54" s="328"/>
      <c r="F54" s="327"/>
      <c r="G54" s="327"/>
      <c r="H54" s="327"/>
      <c r="I54" s="327"/>
      <c r="J54" s="329"/>
      <c r="K54" s="330"/>
    </row>
    <row r="55" spans="2:11" s="22" customFormat="1" ht="25.15" hidden="1" customHeight="1" outlineLevel="1" x14ac:dyDescent="0.25">
      <c r="C55" s="326" t="s">
        <v>56</v>
      </c>
      <c r="D55" s="327"/>
      <c r="E55" s="328" t="s">
        <v>57</v>
      </c>
      <c r="F55" s="327"/>
      <c r="G55" s="327"/>
      <c r="H55" s="327"/>
      <c r="I55" s="327"/>
      <c r="J55" s="329"/>
      <c r="K55" s="330"/>
    </row>
    <row r="56" spans="2:11" s="22" customFormat="1" ht="25.15" hidden="1" customHeight="1" outlineLevel="1" x14ac:dyDescent="0.25">
      <c r="C56" s="326" t="str">
        <f>C55&amp;" Validations"</f>
        <v>Form 562 Validations</v>
      </c>
      <c r="D56" s="327"/>
      <c r="E56" s="328"/>
      <c r="F56" s="327"/>
      <c r="G56" s="327"/>
      <c r="H56" s="327"/>
      <c r="I56" s="327"/>
      <c r="J56" s="329"/>
      <c r="K56" s="330"/>
    </row>
    <row r="57" spans="2:11" s="22" customFormat="1" ht="25.15" hidden="1" customHeight="1" outlineLevel="1" x14ac:dyDescent="0.25">
      <c r="C57" s="326" t="s">
        <v>58</v>
      </c>
      <c r="D57" s="327"/>
      <c r="E57" s="328" t="s">
        <v>59</v>
      </c>
      <c r="F57" s="327"/>
      <c r="G57" s="327"/>
      <c r="H57" s="327"/>
      <c r="I57" s="327"/>
      <c r="J57" s="329"/>
      <c r="K57" s="330"/>
    </row>
    <row r="58" spans="2:11" s="22" customFormat="1" ht="25.15" hidden="1" customHeight="1" outlineLevel="1" x14ac:dyDescent="0.25">
      <c r="C58" s="326" t="str">
        <f>C57&amp;" Validations"</f>
        <v>Form 570 Validations</v>
      </c>
      <c r="D58" s="327"/>
      <c r="E58" s="328"/>
      <c r="F58" s="327"/>
      <c r="G58" s="327"/>
      <c r="H58" s="327"/>
      <c r="I58" s="327"/>
      <c r="J58" s="329"/>
      <c r="K58" s="330"/>
    </row>
    <row r="59" spans="2:11" s="22" customFormat="1" ht="25.15" hidden="1" customHeight="1" outlineLevel="1" x14ac:dyDescent="0.25">
      <c r="C59" s="326" t="s">
        <v>60</v>
      </c>
      <c r="D59" s="327"/>
      <c r="E59" s="328" t="s">
        <v>61</v>
      </c>
      <c r="F59" s="327"/>
      <c r="G59" s="327"/>
      <c r="H59" s="327"/>
      <c r="I59" s="327"/>
      <c r="J59" s="329"/>
      <c r="K59" s="330"/>
    </row>
    <row r="60" spans="2:11" s="22" customFormat="1" ht="15" customHeight="1" x14ac:dyDescent="0.25">
      <c r="C60" s="319"/>
      <c r="D60" s="319"/>
      <c r="E60" s="319"/>
      <c r="F60" s="319"/>
      <c r="G60" s="319"/>
      <c r="H60" s="319"/>
      <c r="I60" s="319"/>
    </row>
    <row r="61" spans="2:11" s="22" customFormat="1" ht="25.15" customHeight="1" collapsed="1" x14ac:dyDescent="0.25">
      <c r="B61" s="331" t="s">
        <v>2</v>
      </c>
      <c r="C61" s="763" t="s">
        <v>62</v>
      </c>
      <c r="D61" s="763"/>
      <c r="E61" s="763"/>
      <c r="F61" s="763"/>
      <c r="G61" s="763"/>
      <c r="H61" s="763"/>
      <c r="I61" s="763"/>
    </row>
    <row r="62" spans="2:11" s="22" customFormat="1" ht="25.15" hidden="1" customHeight="1" outlineLevel="1" x14ac:dyDescent="0.25">
      <c r="C62" s="320" t="s">
        <v>7</v>
      </c>
      <c r="D62" s="320"/>
      <c r="E62" s="320" t="s">
        <v>8</v>
      </c>
      <c r="F62" s="315"/>
      <c r="G62" s="315"/>
      <c r="H62" s="315"/>
      <c r="I62" s="315"/>
      <c r="J62" s="314"/>
      <c r="K62" s="314"/>
    </row>
    <row r="63" spans="2:11" s="22" customFormat="1" ht="25.15" hidden="1" customHeight="1" outlineLevel="1" x14ac:dyDescent="0.25">
      <c r="C63" s="321" t="s">
        <v>63</v>
      </c>
      <c r="D63" s="322"/>
      <c r="E63" s="323" t="s">
        <v>64</v>
      </c>
      <c r="F63" s="322"/>
      <c r="G63" s="322"/>
      <c r="H63" s="322"/>
      <c r="I63" s="322"/>
      <c r="J63" s="324"/>
      <c r="K63" s="325"/>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&amp;N&amp;C_x000D_&amp;1#&amp;"Calibri"&amp;10&amp;K000000 Classification: Unclassified&amp;RPage &amp;P of &amp;N&amp;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20"/>
  <sheetViews>
    <sheetView zoomScale="70" zoomScaleNormal="70" workbookViewId="0"/>
  </sheetViews>
  <sheetFormatPr defaultColWidth="9.26953125" defaultRowHeight="14.5" x14ac:dyDescent="0.35"/>
  <cols>
    <col min="1" max="1" width="2.7265625" style="241" customWidth="1"/>
    <col min="2" max="2" width="9.26953125" style="241"/>
    <col min="3" max="3" width="16" style="241" customWidth="1"/>
    <col min="4" max="4" width="16.26953125" style="241" customWidth="1"/>
    <col min="5" max="5" width="70.453125" style="241" customWidth="1"/>
    <col min="6" max="11" width="9.26953125" style="241"/>
    <col min="12" max="12" width="13.7265625" style="241" bestFit="1" customWidth="1"/>
    <col min="13" max="13" width="14.26953125" style="241" bestFit="1" customWidth="1"/>
    <col min="14" max="16384" width="9.26953125" style="241"/>
  </cols>
  <sheetData>
    <row r="2" spans="2:6" ht="26.25" customHeight="1" x14ac:dyDescent="0.35">
      <c r="B2" s="318" t="str">
        <f>spec_title</f>
        <v>Lloyd's Capital Return Specification 2026</v>
      </c>
      <c r="C2" s="318"/>
      <c r="D2" s="318"/>
      <c r="E2" s="318"/>
    </row>
    <row r="4" spans="2:6" ht="20" x14ac:dyDescent="0.35">
      <c r="B4" s="313" t="s">
        <v>3</v>
      </c>
      <c r="C4" s="270"/>
    </row>
    <row r="6" spans="2:6" ht="30" customHeight="1" x14ac:dyDescent="0.35">
      <c r="B6" s="400"/>
      <c r="C6" s="272" t="s">
        <v>65</v>
      </c>
      <c r="D6" s="272"/>
      <c r="E6" s="272"/>
    </row>
    <row r="7" spans="2:6" ht="30" customHeight="1" x14ac:dyDescent="0.35">
      <c r="B7" s="399" t="s">
        <v>66</v>
      </c>
      <c r="C7" s="272" t="s">
        <v>67</v>
      </c>
      <c r="D7" s="272"/>
      <c r="E7" s="272"/>
    </row>
    <row r="8" spans="2:6" x14ac:dyDescent="0.35">
      <c r="B8" s="271"/>
      <c r="C8" s="310"/>
      <c r="D8" s="245"/>
      <c r="E8" s="245"/>
    </row>
    <row r="9" spans="2:6" ht="30" customHeight="1" x14ac:dyDescent="0.35">
      <c r="B9" s="311" t="s">
        <v>68</v>
      </c>
      <c r="C9" s="272" t="s">
        <v>69</v>
      </c>
      <c r="D9" s="272" t="s">
        <v>70</v>
      </c>
      <c r="E9" s="245"/>
    </row>
    <row r="10" spans="2:6" ht="30" customHeight="1" x14ac:dyDescent="0.35">
      <c r="B10" s="311" t="s">
        <v>71</v>
      </c>
      <c r="C10" s="272" t="s">
        <v>72</v>
      </c>
      <c r="D10" s="272" t="s">
        <v>73</v>
      </c>
      <c r="E10" s="245"/>
    </row>
    <row r="11" spans="2:6" x14ac:dyDescent="0.35">
      <c r="B11" s="273"/>
      <c r="C11" s="245"/>
      <c r="D11" s="245"/>
      <c r="E11" s="245"/>
    </row>
    <row r="12" spans="2:6" ht="30" customHeight="1" x14ac:dyDescent="0.35">
      <c r="B12" s="274" t="s">
        <v>74</v>
      </c>
      <c r="C12" s="713" t="str">
        <f>"Proposed Year of Account (i.e. for the "&amp;RIGHT(spec_title,4)&amp;" LCR the PY is "&amp;RIGHT(spec_title,4)&amp;")"</f>
        <v>Proposed Year of Account (i.e. for the 2026 LCR the PY is 2026)</v>
      </c>
      <c r="D12" s="245"/>
      <c r="E12" s="245"/>
    </row>
    <row r="13" spans="2:6" ht="30" customHeight="1" x14ac:dyDescent="0.35">
      <c r="B13" s="274" t="s">
        <v>75</v>
      </c>
      <c r="C13" s="713" t="str">
        <f>"Current Year of Account (i.e. for the "&amp;RIGHT(spec_title,4)&amp;" LCR the CY is "&amp;RIGHT(spec_title,4)-1&amp;")"</f>
        <v>Current Year of Account (i.e. for the 2026 LCR the CY is 2025)</v>
      </c>
      <c r="D13" s="245"/>
      <c r="E13" s="245"/>
    </row>
    <row r="14" spans="2:6" ht="30" customHeight="1" x14ac:dyDescent="0.35">
      <c r="B14" s="274" t="s">
        <v>76</v>
      </c>
      <c r="C14" s="713" t="str">
        <f>"Proposed Year Plus One Year of Account (i.e. for the "&amp;RIGHT(spec_title,4)&amp;" LCR the PY+1 is "&amp;RIGHT(spec_title,4)+1&amp;")"</f>
        <v>Proposed Year Plus One Year of Account (i.e. for the 2026 LCR the PY+1 is 2027)</v>
      </c>
      <c r="D14" s="245"/>
      <c r="E14" s="245"/>
    </row>
    <row r="15" spans="2:6" ht="30" customHeight="1" x14ac:dyDescent="0.35">
      <c r="B15" s="274" t="s">
        <v>77</v>
      </c>
      <c r="C15" s="245" t="s">
        <v>78</v>
      </c>
      <c r="D15" s="245"/>
      <c r="E15" s="245"/>
    </row>
    <row r="16" spans="2:6" ht="50.15" customHeight="1" x14ac:dyDescent="0.35">
      <c r="B16" s="274" t="s">
        <v>79</v>
      </c>
      <c r="C16" s="764"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2025 (Time 0 (T0)) should be prepared on the basis of net nil basic own funds on a Solvency II basis. The LCR reports the projected net technical provisions at T0 and the model should assume that equivalent assets are held.</v>
      </c>
      <c r="D16" s="765"/>
      <c r="E16" s="765"/>
      <c r="F16" s="765"/>
    </row>
    <row r="17" spans="2:5" ht="30" customHeight="1" x14ac:dyDescent="0.35">
      <c r="B17" s="274" t="s">
        <v>80</v>
      </c>
      <c r="C17" s="245" t="s">
        <v>81</v>
      </c>
      <c r="D17" s="245"/>
      <c r="E17" s="245"/>
    </row>
    <row r="19" spans="2:5" ht="30" customHeight="1" x14ac:dyDescent="0.35">
      <c r="B19" s="631"/>
      <c r="C19" s="272" t="s">
        <v>82</v>
      </c>
      <c r="D19" s="272"/>
      <c r="E19" s="272"/>
    </row>
    <row r="20" spans="2:5" ht="30" customHeight="1" x14ac:dyDescent="0.35">
      <c r="B20" s="632"/>
      <c r="C20" s="272" t="s">
        <v>83</v>
      </c>
      <c r="D20" s="272"/>
      <c r="E20" s="272"/>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&amp;N&amp;C_x000D_&amp;1#&amp;"Calibri"&amp;10&amp;K000000 Classification: Unclassified&amp;RPage &amp;P of &amp;N&amp;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83"/>
  <sheetViews>
    <sheetView zoomScale="70" zoomScaleNormal="70" workbookViewId="0">
      <pane ySplit="3" topLeftCell="A4" activePane="bottomLeft" state="frozen"/>
      <selection activeCell="A4" sqref="A4"/>
      <selection pane="bottomLeft" activeCell="B2" sqref="B2:D2"/>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75" t="s">
        <v>84</v>
      </c>
      <c r="C2" s="775"/>
      <c r="D2" s="520" t="s">
        <v>85</v>
      </c>
    </row>
    <row r="3" spans="2:4" ht="15" customHeight="1" x14ac:dyDescent="0.35">
      <c r="B3" s="242"/>
      <c r="C3" s="242"/>
      <c r="D3" s="243"/>
    </row>
    <row r="4" spans="2:4" ht="40.5" customHeight="1" x14ac:dyDescent="0.35">
      <c r="B4" s="769" t="s">
        <v>86</v>
      </c>
      <c r="C4" s="770"/>
      <c r="D4" s="771"/>
    </row>
    <row r="5" spans="2:4" ht="16" x14ac:dyDescent="0.45">
      <c r="B5" s="772" t="s">
        <v>87</v>
      </c>
      <c r="C5" s="773"/>
      <c r="D5" s="247" t="s">
        <v>8</v>
      </c>
    </row>
    <row r="6" spans="2:4" ht="24" customHeight="1" x14ac:dyDescent="0.35">
      <c r="B6" s="774" t="s">
        <v>88</v>
      </c>
      <c r="C6" s="774"/>
      <c r="D6" s="499" t="s">
        <v>89</v>
      </c>
    </row>
    <row r="7" spans="2:4" ht="36" customHeight="1" x14ac:dyDescent="0.35">
      <c r="B7" s="774" t="s">
        <v>90</v>
      </c>
      <c r="C7" s="774"/>
      <c r="D7" s="499"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30-June-2025 rate for the year-end submission, and as at 31-December-2025 for a March (or later) resubmission.  You should ideally have no decimal places for the data post conversion.</v>
      </c>
    </row>
    <row r="8" spans="2:4" ht="118.5" customHeight="1" x14ac:dyDescent="0.35">
      <c r="B8" s="774" t="s">
        <v>91</v>
      </c>
      <c r="C8" s="774"/>
      <c r="D8" s="499" t="s">
        <v>92</v>
      </c>
    </row>
    <row r="9" spans="2:4" ht="49.5" customHeight="1" x14ac:dyDescent="0.35">
      <c r="B9" s="774" t="s">
        <v>93</v>
      </c>
      <c r="C9" s="774"/>
      <c r="D9" s="499"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(31-December-2025) to nil. The One-Year SCR will include the movement in the risk margin from time 0 to time 1 (31-December-2026) in common with all projected movements in the Solvency II balance sheet at the 1:200 confidence level over one year.</v>
      </c>
    </row>
    <row r="10" spans="2:4" ht="96" customHeight="1" x14ac:dyDescent="0.35">
      <c r="B10" s="776" t="s">
        <v>94</v>
      </c>
      <c r="C10" s="776"/>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01-January-2026); however, in relation to the unincepted legal obligations at the end of the proposed year (i.e. 01-January-2027), the following apply:
- Figures on a One-Year basis include unincepted legal obligations at the end of the proposed year
- Figures on an Ultimate basis exclude unincepted legal obligations at the end of the proposed year (e.g. exclude any 2027 underwriting year exposure from the 2026 Ultimate SCR calculation)
   (Unincepted legal obligations relate to unincepted business as described in the Lloyd’s Solvency II guidance notes on technical provisions.)</v>
      </c>
    </row>
    <row r="11" spans="2:4" s="245" customFormat="1" ht="33.75" customHeight="1" x14ac:dyDescent="0.25">
      <c r="B11" s="769" t="s">
        <v>95</v>
      </c>
      <c r="C11" s="770"/>
      <c r="D11" s="771"/>
    </row>
    <row r="12" spans="2:4" ht="16" x14ac:dyDescent="0.45">
      <c r="B12" s="248" t="s">
        <v>96</v>
      </c>
      <c r="C12" s="248" t="s">
        <v>97</v>
      </c>
      <c r="D12" s="247" t="s">
        <v>98</v>
      </c>
    </row>
    <row r="13" spans="2:4" ht="93.75" customHeight="1" x14ac:dyDescent="0.35">
      <c r="B13" s="500">
        <v>309.09999999999997</v>
      </c>
      <c r="C13" s="499" t="s">
        <v>99</v>
      </c>
      <c r="D13" s="499" t="s">
        <v>100</v>
      </c>
    </row>
    <row r="14" spans="2:4" ht="36" customHeight="1" x14ac:dyDescent="0.35">
      <c r="B14" s="500">
        <v>309.2</v>
      </c>
      <c r="C14" s="499" t="s">
        <v>101</v>
      </c>
      <c r="D14" s="499" t="s">
        <v>102</v>
      </c>
    </row>
    <row r="15" spans="2:4" ht="36" customHeight="1" x14ac:dyDescent="0.35">
      <c r="B15" s="500">
        <v>309.29999999999995</v>
      </c>
      <c r="C15" s="499" t="s">
        <v>103</v>
      </c>
      <c r="D15" s="499" t="s">
        <v>104</v>
      </c>
    </row>
    <row r="16" spans="2:4" ht="36" customHeight="1" x14ac:dyDescent="0.35">
      <c r="B16" s="500">
        <v>309.39999999999998</v>
      </c>
      <c r="C16" s="499" t="s">
        <v>105</v>
      </c>
      <c r="D16" s="499" t="s">
        <v>106</v>
      </c>
    </row>
    <row r="17" spans="2:5" ht="80.25" customHeight="1" x14ac:dyDescent="0.35">
      <c r="B17" s="500">
        <v>309.5</v>
      </c>
      <c r="C17" s="499" t="s">
        <v>107</v>
      </c>
      <c r="D17" s="499" t="s">
        <v>108</v>
      </c>
    </row>
    <row r="18" spans="2:5" ht="80.25" customHeight="1" x14ac:dyDescent="0.35">
      <c r="B18" s="500">
        <v>309.60000000000002</v>
      </c>
      <c r="C18" s="499" t="s">
        <v>109</v>
      </c>
      <c r="D18" s="499" t="s">
        <v>110</v>
      </c>
    </row>
    <row r="19" spans="2:5" ht="36" customHeight="1" x14ac:dyDescent="0.35">
      <c r="B19" s="769" t="s">
        <v>111</v>
      </c>
      <c r="C19" s="770"/>
      <c r="D19" s="771"/>
    </row>
    <row r="20" spans="2:5" ht="16" x14ac:dyDescent="0.45">
      <c r="B20" s="248" t="s">
        <v>96</v>
      </c>
      <c r="C20" s="248" t="s">
        <v>97</v>
      </c>
      <c r="D20" s="247" t="s">
        <v>98</v>
      </c>
    </row>
    <row r="21" spans="2:5" ht="91.5" customHeight="1" x14ac:dyDescent="0.35">
      <c r="B21" s="500">
        <v>310.09999999999997</v>
      </c>
      <c r="C21" s="501" t="s">
        <v>112</v>
      </c>
      <c r="D21" s="499"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(31-December-2025),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x14ac:dyDescent="0.35">
      <c r="B22" s="500">
        <v>310.2</v>
      </c>
      <c r="C22" s="501" t="s">
        <v>113</v>
      </c>
      <c r="D22" s="499" t="s">
        <v>114</v>
      </c>
    </row>
    <row r="23" spans="2:5" s="519" customFormat="1" ht="168" customHeight="1" x14ac:dyDescent="0.35">
      <c r="B23" s="500">
        <v>310.3</v>
      </c>
      <c r="C23" s="501" t="s">
        <v>115</v>
      </c>
      <c r="D23" s="499" t="s">
        <v>116</v>
      </c>
      <c r="E23" s="518"/>
    </row>
    <row r="24" spans="2:5" s="519" customFormat="1" ht="173.65" customHeight="1" x14ac:dyDescent="0.35">
      <c r="B24" s="500">
        <v>310.39999999999998</v>
      </c>
      <c r="C24" s="499" t="s">
        <v>117</v>
      </c>
      <c r="D24" s="499" t="s">
        <v>118</v>
      </c>
      <c r="E24" s="518"/>
    </row>
    <row r="25" spans="2:5" ht="36" customHeight="1" x14ac:dyDescent="0.35">
      <c r="B25" s="769" t="s">
        <v>119</v>
      </c>
      <c r="C25" s="770"/>
      <c r="D25" s="771"/>
    </row>
    <row r="26" spans="2:5" ht="16" x14ac:dyDescent="0.45">
      <c r="B26" s="248" t="s">
        <v>96</v>
      </c>
      <c r="C26" s="248" t="s">
        <v>97</v>
      </c>
      <c r="D26" s="247" t="s">
        <v>98</v>
      </c>
    </row>
    <row r="27" spans="2:5" ht="96.75" customHeight="1" x14ac:dyDescent="0.35">
      <c r="B27" s="500">
        <v>311.09999999999997</v>
      </c>
      <c r="C27" s="501" t="s">
        <v>120</v>
      </c>
      <c r="D27" s="499" t="s">
        <v>121</v>
      </c>
    </row>
    <row r="28" spans="2:5" ht="36" customHeight="1" x14ac:dyDescent="0.35">
      <c r="B28" s="500">
        <v>311.2</v>
      </c>
      <c r="C28" s="501" t="s">
        <v>122</v>
      </c>
      <c r="D28" s="499" t="s">
        <v>123</v>
      </c>
    </row>
    <row r="29" spans="2:5" ht="42" x14ac:dyDescent="0.35">
      <c r="B29" s="500">
        <v>311.29999999999995</v>
      </c>
      <c r="C29" s="501" t="s">
        <v>124</v>
      </c>
      <c r="D29" s="499" t="s">
        <v>125</v>
      </c>
    </row>
    <row r="30" spans="2:5" ht="81" customHeight="1" x14ac:dyDescent="0.35">
      <c r="B30" s="500">
        <v>311.39999999999998</v>
      </c>
      <c r="C30" s="501" t="s">
        <v>126</v>
      </c>
      <c r="D30" s="499" t="s">
        <v>127</v>
      </c>
    </row>
    <row r="31" spans="2:5" ht="84" x14ac:dyDescent="0.35">
      <c r="B31" s="500">
        <v>311.5</v>
      </c>
      <c r="C31" s="501" t="s">
        <v>128</v>
      </c>
      <c r="D31" s="499"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2026 year SCR this would relate to the 2027 and future underlying pure years). We have drawn in the 2026 Unincepted Legal Obligations (from Form 312) into column I, as a starting point. We are content for agents to prepare models on this basis. If these differ to 2027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2027 and future underlying pure years on this form.</v>
      </c>
    </row>
    <row r="32" spans="2:5" ht="36" customHeight="1" x14ac:dyDescent="0.35">
      <c r="B32" s="500">
        <v>311.59999999999997</v>
      </c>
      <c r="C32" s="501" t="s">
        <v>129</v>
      </c>
      <c r="D32" s="499"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2026 SCR is calculated, the modelled claims will need to be provided for 2026 and prior underwriting years.</v>
      </c>
    </row>
    <row r="33" spans="2:4" ht="45.75" customHeight="1" x14ac:dyDescent="0.35">
      <c r="B33" s="500">
        <v>311.7</v>
      </c>
      <c r="C33" s="501" t="s">
        <v>130</v>
      </c>
      <c r="D33" s="499" t="s">
        <v>131</v>
      </c>
    </row>
    <row r="34" spans="2:4" ht="56" x14ac:dyDescent="0.35">
      <c r="B34" s="500">
        <v>311.79999999999995</v>
      </c>
      <c r="C34" s="501" t="s">
        <v>132</v>
      </c>
      <c r="D34" s="499" t="s">
        <v>133</v>
      </c>
    </row>
    <row r="35" spans="2:4" ht="56" x14ac:dyDescent="0.35">
      <c r="B35" s="500">
        <v>311.89999999999998</v>
      </c>
      <c r="C35" s="501" t="s">
        <v>134</v>
      </c>
      <c r="D35" s="499" t="s">
        <v>135</v>
      </c>
    </row>
    <row r="36" spans="2:4" ht="42" x14ac:dyDescent="0.35">
      <c r="B36" s="555" t="s">
        <v>136</v>
      </c>
      <c r="C36" s="556" t="s">
        <v>137</v>
      </c>
      <c r="D36" s="557" t="s">
        <v>138</v>
      </c>
    </row>
    <row r="37" spans="2:4" ht="36" customHeight="1" x14ac:dyDescent="0.35">
      <c r="B37" s="769" t="s">
        <v>139</v>
      </c>
      <c r="C37" s="770"/>
      <c r="D37" s="771"/>
    </row>
    <row r="38" spans="2:4" ht="16" x14ac:dyDescent="0.45">
      <c r="B38" s="248" t="s">
        <v>96</v>
      </c>
      <c r="C38" s="248" t="s">
        <v>97</v>
      </c>
      <c r="D38" s="247" t="s">
        <v>98</v>
      </c>
    </row>
    <row r="39" spans="2:4" ht="95.25" customHeight="1" x14ac:dyDescent="0.35">
      <c r="B39" s="500">
        <v>312.09999999999997</v>
      </c>
      <c r="C39" s="499" t="s">
        <v>140</v>
      </c>
      <c r="D39" s="499" t="s">
        <v>141</v>
      </c>
    </row>
    <row r="40" spans="2:4" ht="92.25" customHeight="1" x14ac:dyDescent="0.35">
      <c r="B40" s="500">
        <v>312.2</v>
      </c>
      <c r="C40" s="499" t="s">
        <v>142</v>
      </c>
      <c r="D40" s="499"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2026 underwriting year of account include all undiscounted future claims cash flows relating to the 2026 year of account at the prospective year end date (31-December-2025 for a 2026 SCR), this will include claims cash flows relating to earned and unearned risk for the 2026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x14ac:dyDescent="0.35">
      <c r="B41" s="500">
        <v>312.29999999999995</v>
      </c>
      <c r="C41" s="499" t="s">
        <v>143</v>
      </c>
      <c r="D41" s="499" t="s">
        <v>144</v>
      </c>
    </row>
    <row r="42" spans="2:4" ht="32.25" customHeight="1" x14ac:dyDescent="0.35">
      <c r="B42" s="500">
        <v>312.39999999999998</v>
      </c>
      <c r="C42" s="499" t="s">
        <v>145</v>
      </c>
      <c r="D42" s="499" t="s">
        <v>146</v>
      </c>
    </row>
    <row r="43" spans="2:4" ht="24" customHeight="1" x14ac:dyDescent="0.35">
      <c r="B43" s="500">
        <v>312.5</v>
      </c>
      <c r="C43" s="499" t="s">
        <v>147</v>
      </c>
      <c r="D43" s="499" t="s">
        <v>148</v>
      </c>
    </row>
    <row r="44" spans="2:4" ht="70" x14ac:dyDescent="0.35">
      <c r="B44" s="500">
        <v>312.59999999999997</v>
      </c>
      <c r="C44" s="499" t="s">
        <v>149</v>
      </c>
      <c r="D44" s="499"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2026 SCR is calculated, the unincepted legal obligations would relate to the 2026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x14ac:dyDescent="0.35">
      <c r="B45" s="500">
        <v>312.7</v>
      </c>
      <c r="C45" s="499" t="s">
        <v>150</v>
      </c>
      <c r="D45" s="499"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2026 SCR is calculated, the technical provisions will need to be provided for 2025 and prior. These values should be the estimated position as at 31-December-2025.</v>
      </c>
    </row>
    <row r="46" spans="2:4" ht="49.5" customHeight="1" x14ac:dyDescent="0.35">
      <c r="B46" s="500">
        <v>312.79999999999995</v>
      </c>
      <c r="C46" s="499" t="s">
        <v>151</v>
      </c>
      <c r="D46" s="499"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31-December-2025.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8" x14ac:dyDescent="0.35">
      <c r="B47" s="555" t="s">
        <v>152</v>
      </c>
      <c r="C47" s="556" t="s">
        <v>137</v>
      </c>
      <c r="D47" s="557" t="s">
        <v>153</v>
      </c>
    </row>
    <row r="48" spans="2:4" ht="36" customHeight="1" x14ac:dyDescent="0.35">
      <c r="B48" s="769" t="s">
        <v>154</v>
      </c>
      <c r="C48" s="770"/>
      <c r="D48" s="771"/>
    </row>
    <row r="49" spans="2:4" ht="16" x14ac:dyDescent="0.45">
      <c r="B49" s="248" t="s">
        <v>96</v>
      </c>
      <c r="C49" s="248" t="s">
        <v>97</v>
      </c>
      <c r="D49" s="247" t="s">
        <v>98</v>
      </c>
    </row>
    <row r="50" spans="2:4" ht="61.5" customHeight="1" x14ac:dyDescent="0.35">
      <c r="B50" s="500">
        <v>313.09999999999997</v>
      </c>
      <c r="C50" s="499" t="s">
        <v>155</v>
      </c>
      <c r="D50" s="557" t="s">
        <v>156</v>
      </c>
    </row>
    <row r="51" spans="2:4" ht="28" x14ac:dyDescent="0.35">
      <c r="B51" s="500">
        <v>313.2</v>
      </c>
      <c r="C51" s="499" t="s">
        <v>157</v>
      </c>
      <c r="D51" s="557" t="s">
        <v>158</v>
      </c>
    </row>
    <row r="52" spans="2:4" ht="42" x14ac:dyDescent="0.35">
      <c r="B52" s="500">
        <v>313.3</v>
      </c>
      <c r="C52" s="499" t="s">
        <v>159</v>
      </c>
      <c r="D52" s="557" t="s">
        <v>160</v>
      </c>
    </row>
    <row r="53" spans="2:4" ht="62.25" customHeight="1" x14ac:dyDescent="0.35">
      <c r="B53" s="500">
        <v>313.39999999999998</v>
      </c>
      <c r="C53" s="499" t="s">
        <v>161</v>
      </c>
      <c r="D53" s="557" t="s">
        <v>162</v>
      </c>
    </row>
    <row r="54" spans="2:4" ht="84" x14ac:dyDescent="0.35">
      <c r="B54" s="500">
        <v>313.5</v>
      </c>
      <c r="C54" s="499" t="s">
        <v>163</v>
      </c>
      <c r="D54" s="557" t="s">
        <v>164</v>
      </c>
    </row>
    <row r="55" spans="2:4" s="533" customFormat="1" ht="70" x14ac:dyDescent="0.35">
      <c r="B55" s="500">
        <v>313.60000000000002</v>
      </c>
      <c r="C55" s="499" t="s">
        <v>165</v>
      </c>
      <c r="D55" s="557" t="s">
        <v>166</v>
      </c>
    </row>
    <row r="56" spans="2:4" s="533" customFormat="1" ht="238" x14ac:dyDescent="0.35">
      <c r="B56" s="500">
        <v>313.7</v>
      </c>
      <c r="C56" s="557" t="s">
        <v>167</v>
      </c>
      <c r="D56" s="558" t="s">
        <v>168</v>
      </c>
    </row>
    <row r="57" spans="2:4" ht="42" x14ac:dyDescent="0.35">
      <c r="B57" s="500">
        <v>313.8</v>
      </c>
      <c r="C57" s="499" t="s">
        <v>169</v>
      </c>
      <c r="D57" s="499" t="s">
        <v>170</v>
      </c>
    </row>
    <row r="58" spans="2:4" ht="28" x14ac:dyDescent="0.35">
      <c r="B58" s="500">
        <v>313.89999999999998</v>
      </c>
      <c r="C58" s="499" t="s">
        <v>171</v>
      </c>
      <c r="D58" s="499" t="s">
        <v>172</v>
      </c>
    </row>
    <row r="59" spans="2:4" ht="36" customHeight="1" x14ac:dyDescent="0.35">
      <c r="B59" s="766" t="s">
        <v>173</v>
      </c>
      <c r="C59" s="767"/>
      <c r="D59" s="768"/>
    </row>
    <row r="60" spans="2:4" ht="16" x14ac:dyDescent="0.45">
      <c r="B60" s="248" t="s">
        <v>96</v>
      </c>
      <c r="C60" s="248" t="s">
        <v>97</v>
      </c>
      <c r="D60" s="247" t="s">
        <v>98</v>
      </c>
    </row>
    <row r="61" spans="2:4" ht="56" x14ac:dyDescent="0.35">
      <c r="B61" s="500">
        <v>314.10000000000002</v>
      </c>
      <c r="C61" s="499" t="s">
        <v>174</v>
      </c>
      <c r="D61" s="499" t="s">
        <v>175</v>
      </c>
    </row>
    <row r="62" spans="2:4" ht="28" x14ac:dyDescent="0.35">
      <c r="B62" s="500">
        <v>314.2</v>
      </c>
      <c r="C62" s="499" t="s">
        <v>176</v>
      </c>
      <c r="D62" s="499" t="s">
        <v>177</v>
      </c>
    </row>
    <row r="63" spans="2:4" ht="98" x14ac:dyDescent="0.35">
      <c r="B63" s="500">
        <v>314.29999999999995</v>
      </c>
      <c r="C63" s="499" t="s">
        <v>178</v>
      </c>
      <c r="D63" s="499" t="s">
        <v>179</v>
      </c>
    </row>
    <row r="64" spans="2:4" ht="228" x14ac:dyDescent="0.35">
      <c r="B64" s="500" t="s">
        <v>180</v>
      </c>
      <c r="C64" s="499" t="s">
        <v>181</v>
      </c>
      <c r="D64" s="499" t="s">
        <v>182</v>
      </c>
    </row>
    <row r="65" spans="2:4" ht="72.75" customHeight="1" x14ac:dyDescent="0.35">
      <c r="B65" s="500" t="s">
        <v>183</v>
      </c>
      <c r="C65" s="499" t="s">
        <v>184</v>
      </c>
      <c r="D65" s="499" t="s">
        <v>185</v>
      </c>
    </row>
    <row r="66" spans="2:4" ht="91.5" customHeight="1" x14ac:dyDescent="0.35">
      <c r="B66" s="500" t="s">
        <v>186</v>
      </c>
      <c r="C66" s="499" t="s">
        <v>187</v>
      </c>
      <c r="D66" s="499" t="s">
        <v>188</v>
      </c>
    </row>
    <row r="67" spans="2:4" ht="40.5" customHeight="1" x14ac:dyDescent="0.35">
      <c r="B67" s="500" t="s">
        <v>189</v>
      </c>
      <c r="C67" s="499" t="s">
        <v>190</v>
      </c>
      <c r="D67" s="499" t="s">
        <v>191</v>
      </c>
    </row>
    <row r="68" spans="2:4" ht="40.5" customHeight="1" x14ac:dyDescent="0.35">
      <c r="B68" s="500" t="s">
        <v>192</v>
      </c>
      <c r="C68" s="499" t="s">
        <v>193</v>
      </c>
      <c r="D68" s="499" t="s">
        <v>194</v>
      </c>
    </row>
    <row r="69" spans="2:4" ht="45.75" customHeight="1" x14ac:dyDescent="0.35">
      <c r="B69" s="500" t="s">
        <v>195</v>
      </c>
      <c r="C69" s="499" t="s">
        <v>196</v>
      </c>
      <c r="D69" s="499" t="s">
        <v>197</v>
      </c>
    </row>
    <row r="70" spans="2:4" ht="36" customHeight="1" x14ac:dyDescent="0.35">
      <c r="B70" s="500" t="s">
        <v>198</v>
      </c>
      <c r="C70" s="499" t="s">
        <v>199</v>
      </c>
      <c r="D70" s="499" t="s">
        <v>200</v>
      </c>
    </row>
    <row r="71" spans="2:4" ht="36" customHeight="1" x14ac:dyDescent="0.35">
      <c r="B71" s="500" t="s">
        <v>201</v>
      </c>
      <c r="C71" s="499" t="s">
        <v>202</v>
      </c>
      <c r="D71" s="499" t="s">
        <v>203</v>
      </c>
    </row>
    <row r="72" spans="2:4" ht="36" customHeight="1" x14ac:dyDescent="0.35">
      <c r="B72" s="500" t="s">
        <v>204</v>
      </c>
      <c r="C72" s="499" t="s">
        <v>205</v>
      </c>
      <c r="D72" s="499" t="s">
        <v>206</v>
      </c>
    </row>
    <row r="73" spans="2:4" ht="52.5" customHeight="1" x14ac:dyDescent="0.35">
      <c r="B73" s="500" t="s">
        <v>207</v>
      </c>
      <c r="C73" s="499" t="s">
        <v>208</v>
      </c>
      <c r="D73" s="499" t="s">
        <v>209</v>
      </c>
    </row>
    <row r="74" spans="2:4" ht="51.75" customHeight="1" x14ac:dyDescent="0.35">
      <c r="B74" s="500">
        <v>314.89999999999998</v>
      </c>
      <c r="C74" s="499" t="s">
        <v>210</v>
      </c>
      <c r="D74" s="499" t="s">
        <v>211</v>
      </c>
    </row>
    <row r="75" spans="2:4" ht="36" customHeight="1" x14ac:dyDescent="0.35">
      <c r="B75" s="500" t="s">
        <v>212</v>
      </c>
      <c r="C75" s="499" t="s">
        <v>213</v>
      </c>
      <c r="D75" s="499" t="s">
        <v>214</v>
      </c>
    </row>
    <row r="76" spans="2:4" ht="78.75" customHeight="1" x14ac:dyDescent="0.35">
      <c r="B76" s="500">
        <v>314.10999999999996</v>
      </c>
      <c r="C76" s="499" t="s">
        <v>215</v>
      </c>
      <c r="D76" s="499"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2027 bound but not incepted contracts. The balance sheet at T1 includes all cash flows associated with these unincepted contracts; the expected results must, therefore, be included in the one-year distribution of basic own funds. They are excluded from the ultimate, which includes 2026 and prior years of account risks only (they will be included in the 2027 YOA ultimate SCR). This adjustment will therefore increase the ultimate SCR relative to the one-year (where these contracts are expected to be profitable).</v>
      </c>
    </row>
    <row r="77" spans="2:4" ht="97.5" customHeight="1" x14ac:dyDescent="0.35">
      <c r="B77" s="500">
        <v>314.11999999999995</v>
      </c>
      <c r="C77" s="499" t="s">
        <v>216</v>
      </c>
      <c r="D77" s="499"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2027 but attaching to the 2026 and prior years of account and not recognised as written as at year-end 2026. Where these contracts are not recognised as written at year-end 2026, they will be excluded from the one-year SCR calculation. Conversely, the ultimate basis includes the risk on all contracts attaching to 2026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x14ac:dyDescent="0.35">
      <c r="B78" s="500">
        <v>314.13</v>
      </c>
      <c r="C78" s="499" t="s">
        <v>217</v>
      </c>
      <c r="D78" s="499" t="s">
        <v>218</v>
      </c>
    </row>
    <row r="79" spans="2:4" ht="49.5" customHeight="1" x14ac:dyDescent="0.35">
      <c r="B79" s="500">
        <v>314.14</v>
      </c>
      <c r="C79" s="499" t="s">
        <v>219</v>
      </c>
      <c r="D79" s="499" t="s">
        <v>220</v>
      </c>
    </row>
    <row r="80" spans="2:4" ht="106.5" customHeight="1" x14ac:dyDescent="0.35">
      <c r="B80" s="500">
        <v>314.14999999999998</v>
      </c>
      <c r="C80" s="499" t="s">
        <v>221</v>
      </c>
      <c r="D80" s="548"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2026 would be shown on the T1 balance sheet at their mean value (as valued at time 1. Lloyd's Capital Guidance provides further guidance on expectations for basis of setting t1 mean values). For example, for a risk written 1 October 2026, the one-year SCR would include downside risk only for experience through to 31 December; results for the unexpired period from 1 January through to 30 September 2027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x14ac:dyDescent="0.35">
      <c r="B81" s="500">
        <v>314.16000000000003</v>
      </c>
      <c r="C81" s="499" t="s">
        <v>222</v>
      </c>
      <c r="D81" s="499" t="s">
        <v>223</v>
      </c>
    </row>
    <row r="82" spans="2:4" ht="70" x14ac:dyDescent="0.35">
      <c r="B82" s="500">
        <v>314.16999999999996</v>
      </c>
      <c r="C82" s="499" t="s">
        <v>224</v>
      </c>
      <c r="D82" s="499" t="s">
        <v>225</v>
      </c>
    </row>
    <row r="83" spans="2:4" ht="56" x14ac:dyDescent="0.35">
      <c r="B83" s="500">
        <v>314.18</v>
      </c>
      <c r="C83" s="499" t="s">
        <v>226</v>
      </c>
      <c r="D83" s="499" t="s">
        <v>227</v>
      </c>
    </row>
  </sheetData>
  <mergeCells count="14">
    <mergeCell ref="B2:C2"/>
    <mergeCell ref="B19:D19"/>
    <mergeCell ref="B25:D25"/>
    <mergeCell ref="B37:D37"/>
    <mergeCell ref="B48:D48"/>
    <mergeCell ref="B10:C10"/>
    <mergeCell ref="B11:D11"/>
    <mergeCell ref="B59:D59"/>
    <mergeCell ref="B4:D4"/>
    <mergeCell ref="B5:C5"/>
    <mergeCell ref="B6:C6"/>
    <mergeCell ref="B7:C7"/>
    <mergeCell ref="B8:C8"/>
    <mergeCell ref="B9:C9"/>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pageSetUpPr fitToPage="1"/>
  </sheetPr>
  <dimension ref="B2:D100"/>
  <sheetViews>
    <sheetView zoomScale="70" zoomScaleNormal="70" workbookViewId="0">
      <pane ySplit="3" topLeftCell="A4" activePane="bottomLeft" state="frozen"/>
      <selection activeCell="A4" sqref="A4"/>
      <selection pane="bottomLeft" activeCell="A4" sqref="A4"/>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75" t="s">
        <v>84</v>
      </c>
      <c r="C2" s="775"/>
      <c r="D2" s="520" t="s">
        <v>228</v>
      </c>
    </row>
    <row r="3" spans="2:4" ht="15" customHeight="1" x14ac:dyDescent="0.35">
      <c r="B3" s="242"/>
      <c r="C3" s="242"/>
      <c r="D3" s="243"/>
    </row>
    <row r="4" spans="2:4" ht="40.5" customHeight="1" x14ac:dyDescent="0.35">
      <c r="B4" s="769" t="s">
        <v>86</v>
      </c>
      <c r="C4" s="770"/>
      <c r="D4" s="771"/>
    </row>
    <row r="5" spans="2:4" ht="16" x14ac:dyDescent="0.45">
      <c r="B5" s="772" t="s">
        <v>87</v>
      </c>
      <c r="C5" s="773"/>
      <c r="D5" s="247" t="s">
        <v>8</v>
      </c>
    </row>
    <row r="6" spans="2:4" ht="148.5" customHeight="1" x14ac:dyDescent="0.35">
      <c r="B6" s="774" t="s">
        <v>88</v>
      </c>
      <c r="C6" s="774"/>
      <c r="D6" s="499" t="s">
        <v>229</v>
      </c>
    </row>
    <row r="7" spans="2:4" ht="24.75" customHeight="1" x14ac:dyDescent="0.35">
      <c r="B7" s="774" t="s">
        <v>90</v>
      </c>
      <c r="C7" s="774"/>
      <c r="D7" s="537" t="s">
        <v>230</v>
      </c>
    </row>
    <row r="8" spans="2:4" ht="51.75" customHeight="1" x14ac:dyDescent="0.35">
      <c r="B8" s="774" t="s">
        <v>231</v>
      </c>
      <c r="C8" s="774"/>
      <c r="D8" s="499" t="s">
        <v>232</v>
      </c>
    </row>
    <row r="9" spans="2:4" ht="68.25" customHeight="1" x14ac:dyDescent="0.35">
      <c r="B9" s="774" t="s">
        <v>233</v>
      </c>
      <c r="C9" s="774"/>
      <c r="D9" s="499" t="s">
        <v>234</v>
      </c>
    </row>
    <row r="10" spans="2:4" s="245" customFormat="1" ht="33.75" customHeight="1" x14ac:dyDescent="0.25">
      <c r="B10" s="769" t="s">
        <v>235</v>
      </c>
      <c r="C10" s="770"/>
      <c r="D10" s="771"/>
    </row>
    <row r="11" spans="2:4" ht="16" x14ac:dyDescent="0.45">
      <c r="B11" s="248" t="s">
        <v>96</v>
      </c>
      <c r="C11" s="248" t="s">
        <v>97</v>
      </c>
      <c r="D11" s="247" t="s">
        <v>98</v>
      </c>
    </row>
    <row r="12" spans="2:4" ht="42" x14ac:dyDescent="0.35">
      <c r="B12" s="500">
        <v>500.1</v>
      </c>
      <c r="C12" s="501" t="s">
        <v>236</v>
      </c>
      <c r="D12" s="499" t="s">
        <v>237</v>
      </c>
    </row>
    <row r="13" spans="2:4" ht="28" x14ac:dyDescent="0.35">
      <c r="B13" s="500">
        <v>500.2</v>
      </c>
      <c r="C13" s="501" t="s">
        <v>238</v>
      </c>
      <c r="D13" s="499" t="s">
        <v>239</v>
      </c>
    </row>
    <row r="14" spans="2:4" x14ac:dyDescent="0.35">
      <c r="B14" s="500">
        <v>500.3</v>
      </c>
      <c r="C14" s="501" t="s">
        <v>240</v>
      </c>
      <c r="D14" s="499" t="s">
        <v>241</v>
      </c>
    </row>
    <row r="15" spans="2:4" ht="126" x14ac:dyDescent="0.35">
      <c r="B15" s="559">
        <v>500.4</v>
      </c>
      <c r="C15" s="556" t="s">
        <v>242</v>
      </c>
      <c r="D15" s="557" t="s">
        <v>243</v>
      </c>
    </row>
    <row r="16" spans="2:4" ht="28" x14ac:dyDescent="0.35">
      <c r="B16" s="559">
        <v>500.5</v>
      </c>
      <c r="C16" s="556" t="s">
        <v>244</v>
      </c>
      <c r="D16" s="557" t="s">
        <v>245</v>
      </c>
    </row>
    <row r="17" spans="2:4" ht="28" x14ac:dyDescent="0.35">
      <c r="B17" s="559">
        <v>500.6</v>
      </c>
      <c r="C17" s="556" t="s">
        <v>246</v>
      </c>
      <c r="D17" s="557" t="s">
        <v>247</v>
      </c>
    </row>
    <row r="18" spans="2:4" ht="42" x14ac:dyDescent="0.35">
      <c r="B18" s="559">
        <v>500.7</v>
      </c>
      <c r="C18" s="556" t="s">
        <v>246</v>
      </c>
      <c r="D18" s="557" t="s">
        <v>248</v>
      </c>
    </row>
    <row r="19" spans="2:4" ht="56" x14ac:dyDescent="0.35">
      <c r="B19" s="555">
        <v>500.8</v>
      </c>
      <c r="C19" s="556" t="s">
        <v>137</v>
      </c>
      <c r="D19" s="557" t="s">
        <v>249</v>
      </c>
    </row>
    <row r="20" spans="2:4" s="245" customFormat="1" ht="33.75" customHeight="1" x14ac:dyDescent="0.25">
      <c r="B20" s="769" t="s">
        <v>250</v>
      </c>
      <c r="C20" s="770"/>
      <c r="D20" s="771"/>
    </row>
    <row r="21" spans="2:4" ht="16" x14ac:dyDescent="0.45">
      <c r="B21" s="248" t="s">
        <v>96</v>
      </c>
      <c r="C21" s="248" t="s">
        <v>97</v>
      </c>
      <c r="D21" s="247" t="s">
        <v>98</v>
      </c>
    </row>
    <row r="22" spans="2:4" x14ac:dyDescent="0.35">
      <c r="B22" s="500">
        <v>502.1</v>
      </c>
      <c r="C22" s="501" t="s">
        <v>236</v>
      </c>
      <c r="D22" s="537" t="s">
        <v>251</v>
      </c>
    </row>
    <row r="23" spans="2:4" ht="28" x14ac:dyDescent="0.35">
      <c r="B23" s="500">
        <v>502.2</v>
      </c>
      <c r="C23" s="501" t="s">
        <v>252</v>
      </c>
      <c r="D23" s="499" t="s">
        <v>253</v>
      </c>
    </row>
    <row r="24" spans="2:4" ht="28" x14ac:dyDescent="0.35">
      <c r="B24" s="500">
        <v>502.3</v>
      </c>
      <c r="C24" s="501" t="s">
        <v>254</v>
      </c>
      <c r="D24" s="499" t="s">
        <v>255</v>
      </c>
    </row>
    <row r="25" spans="2:4" x14ac:dyDescent="0.35">
      <c r="B25" s="500">
        <v>502.4</v>
      </c>
      <c r="C25" s="501" t="s">
        <v>244</v>
      </c>
      <c r="D25" s="537" t="s">
        <v>256</v>
      </c>
    </row>
    <row r="26" spans="2:4" ht="28" x14ac:dyDescent="0.35">
      <c r="B26" s="500">
        <v>502.5</v>
      </c>
      <c r="C26" s="501" t="s">
        <v>246</v>
      </c>
      <c r="D26" s="537" t="s">
        <v>257</v>
      </c>
    </row>
    <row r="27" spans="2:4" ht="42" x14ac:dyDescent="0.35">
      <c r="B27" s="500">
        <v>502.6</v>
      </c>
      <c r="C27" s="501" t="s">
        <v>246</v>
      </c>
      <c r="D27" s="499" t="s">
        <v>258</v>
      </c>
    </row>
    <row r="28" spans="2:4" ht="56" x14ac:dyDescent="0.35">
      <c r="B28" s="555">
        <v>502.7</v>
      </c>
      <c r="C28" s="556" t="s">
        <v>137</v>
      </c>
      <c r="D28" s="557" t="s">
        <v>249</v>
      </c>
    </row>
    <row r="29" spans="2:4" s="245" customFormat="1" ht="33.75" customHeight="1" x14ac:dyDescent="0.25">
      <c r="B29" s="769" t="s">
        <v>259</v>
      </c>
      <c r="C29" s="770"/>
      <c r="D29" s="771"/>
    </row>
    <row r="30" spans="2:4" ht="16" x14ac:dyDescent="0.45">
      <c r="B30" s="248" t="s">
        <v>96</v>
      </c>
      <c r="C30" s="248" t="s">
        <v>97</v>
      </c>
      <c r="D30" s="247" t="s">
        <v>98</v>
      </c>
    </row>
    <row r="31" spans="2:4" x14ac:dyDescent="0.35">
      <c r="B31" s="500">
        <v>510.1</v>
      </c>
      <c r="C31" s="501" t="s">
        <v>236</v>
      </c>
      <c r="D31" s="537" t="s">
        <v>251</v>
      </c>
    </row>
    <row r="32" spans="2:4" x14ac:dyDescent="0.35">
      <c r="B32" s="500">
        <v>510.2</v>
      </c>
      <c r="C32" s="501" t="s">
        <v>260</v>
      </c>
      <c r="D32" s="499" t="s">
        <v>261</v>
      </c>
    </row>
    <row r="33" spans="2:4" x14ac:dyDescent="0.35">
      <c r="B33" s="500">
        <v>510.3</v>
      </c>
      <c r="C33" s="501" t="s">
        <v>262</v>
      </c>
      <c r="D33" s="537" t="s">
        <v>256</v>
      </c>
    </row>
    <row r="34" spans="2:4" ht="28" x14ac:dyDescent="0.35">
      <c r="B34" s="500">
        <v>510.4</v>
      </c>
      <c r="C34" s="501" t="s">
        <v>263</v>
      </c>
      <c r="D34" s="537" t="s">
        <v>257</v>
      </c>
    </row>
    <row r="35" spans="2:4" ht="42" x14ac:dyDescent="0.35">
      <c r="B35" s="500">
        <v>510.5</v>
      </c>
      <c r="C35" s="501" t="s">
        <v>263</v>
      </c>
      <c r="D35" s="499" t="s">
        <v>264</v>
      </c>
    </row>
    <row r="36" spans="2:4" ht="56" x14ac:dyDescent="0.35">
      <c r="B36" s="555">
        <v>510.6</v>
      </c>
      <c r="C36" s="556" t="s">
        <v>137</v>
      </c>
      <c r="D36" s="557" t="s">
        <v>249</v>
      </c>
    </row>
    <row r="37" spans="2:4" s="245" customFormat="1" ht="33.75" customHeight="1" x14ac:dyDescent="0.25">
      <c r="B37" s="766" t="s">
        <v>265</v>
      </c>
      <c r="C37" s="767"/>
      <c r="D37" s="768"/>
    </row>
    <row r="38" spans="2:4" ht="16" x14ac:dyDescent="0.45">
      <c r="B38" s="248" t="s">
        <v>96</v>
      </c>
      <c r="C38" s="248" t="s">
        <v>97</v>
      </c>
      <c r="D38" s="247" t="s">
        <v>98</v>
      </c>
    </row>
    <row r="39" spans="2:4" ht="84" x14ac:dyDescent="0.35">
      <c r="B39" s="500">
        <v>520.1</v>
      </c>
      <c r="C39" s="501" t="s">
        <v>266</v>
      </c>
      <c r="D39" s="499" t="s">
        <v>267</v>
      </c>
    </row>
    <row r="40" spans="2:4" ht="42" x14ac:dyDescent="0.35">
      <c r="B40" s="500">
        <v>520.20000000000005</v>
      </c>
      <c r="C40" s="501" t="s">
        <v>268</v>
      </c>
      <c r="D40" s="499" t="s">
        <v>269</v>
      </c>
    </row>
    <row r="41" spans="2:4" ht="42" x14ac:dyDescent="0.35">
      <c r="B41" s="500">
        <v>520.29999999999995</v>
      </c>
      <c r="C41" s="501" t="s">
        <v>270</v>
      </c>
      <c r="D41" s="499" t="s">
        <v>271</v>
      </c>
    </row>
    <row r="42" spans="2:4" ht="28" x14ac:dyDescent="0.35">
      <c r="B42" s="500">
        <v>520.4</v>
      </c>
      <c r="C42" s="501" t="s">
        <v>272</v>
      </c>
      <c r="D42" s="499" t="s">
        <v>273</v>
      </c>
    </row>
    <row r="43" spans="2:4" ht="28" x14ac:dyDescent="0.35">
      <c r="B43" s="500">
        <v>520.5</v>
      </c>
      <c r="C43" s="501" t="s">
        <v>274</v>
      </c>
      <c r="D43" s="499" t="s">
        <v>275</v>
      </c>
    </row>
    <row r="44" spans="2:4" ht="42" x14ac:dyDescent="0.35">
      <c r="B44" s="500">
        <v>520.6</v>
      </c>
      <c r="C44" s="501" t="s">
        <v>276</v>
      </c>
      <c r="D44" s="499" t="s">
        <v>277</v>
      </c>
    </row>
    <row r="45" spans="2:4" ht="28" x14ac:dyDescent="0.35">
      <c r="B45" s="500">
        <v>520.70000000000005</v>
      </c>
      <c r="C45" s="501" t="s">
        <v>278</v>
      </c>
      <c r="D45" s="499" t="s">
        <v>279</v>
      </c>
    </row>
    <row r="46" spans="2:4" ht="56" x14ac:dyDescent="0.35">
      <c r="B46" s="500">
        <v>520.79999999999995</v>
      </c>
      <c r="C46" s="501" t="s">
        <v>280</v>
      </c>
      <c r="D46" s="499" t="s">
        <v>281</v>
      </c>
    </row>
    <row r="47" spans="2:4" ht="56" x14ac:dyDescent="0.35">
      <c r="B47" s="500">
        <v>520.9</v>
      </c>
      <c r="C47" s="501" t="s">
        <v>282</v>
      </c>
      <c r="D47" s="499" t="s">
        <v>283</v>
      </c>
    </row>
    <row r="48" spans="2:4" s="245" customFormat="1" ht="33.75" customHeight="1" x14ac:dyDescent="0.25">
      <c r="B48" s="766" t="s">
        <v>284</v>
      </c>
      <c r="C48" s="767"/>
      <c r="D48" s="768"/>
    </row>
    <row r="49" spans="2:4" ht="16" x14ac:dyDescent="0.45">
      <c r="B49" s="248" t="s">
        <v>96</v>
      </c>
      <c r="C49" s="248" t="s">
        <v>97</v>
      </c>
      <c r="D49" s="247" t="s">
        <v>98</v>
      </c>
    </row>
    <row r="50" spans="2:4" ht="70" x14ac:dyDescent="0.35">
      <c r="B50" s="500">
        <v>530.1</v>
      </c>
      <c r="C50" s="501" t="s">
        <v>285</v>
      </c>
      <c r="D50" s="499" t="s">
        <v>286</v>
      </c>
    </row>
    <row r="51" spans="2:4" ht="32.25" customHeight="1" x14ac:dyDescent="0.35">
      <c r="B51" s="500">
        <v>530.20000000000005</v>
      </c>
      <c r="C51" s="501" t="s">
        <v>287</v>
      </c>
      <c r="D51" s="499" t="s">
        <v>288</v>
      </c>
    </row>
    <row r="52" spans="2:4" ht="28" x14ac:dyDescent="0.35">
      <c r="B52" s="500">
        <v>530.29999999999995</v>
      </c>
      <c r="C52" s="501" t="s">
        <v>289</v>
      </c>
      <c r="D52" s="499" t="s">
        <v>290</v>
      </c>
    </row>
    <row r="53" spans="2:4" ht="42" x14ac:dyDescent="0.35">
      <c r="B53" s="500">
        <v>530.4</v>
      </c>
      <c r="C53" s="501" t="s">
        <v>291</v>
      </c>
      <c r="D53" s="499" t="s">
        <v>292</v>
      </c>
    </row>
    <row r="54" spans="2:4" ht="42" x14ac:dyDescent="0.35">
      <c r="B54" s="500">
        <v>530.5</v>
      </c>
      <c r="C54" s="501" t="s">
        <v>293</v>
      </c>
      <c r="D54" s="499" t="s">
        <v>294</v>
      </c>
    </row>
    <row r="55" spans="2:4" ht="28" x14ac:dyDescent="0.35">
      <c r="B55" s="500">
        <v>530.6</v>
      </c>
      <c r="C55" s="501" t="s">
        <v>295</v>
      </c>
      <c r="D55" s="499" t="s">
        <v>296</v>
      </c>
    </row>
    <row r="56" spans="2:4" ht="28" x14ac:dyDescent="0.35">
      <c r="B56" s="500">
        <v>530.70000000000005</v>
      </c>
      <c r="C56" s="501" t="s">
        <v>297</v>
      </c>
      <c r="D56" s="499" t="s">
        <v>298</v>
      </c>
    </row>
    <row r="57" spans="2:4" s="245" customFormat="1" ht="33.75" customHeight="1" x14ac:dyDescent="0.25">
      <c r="B57" s="766" t="s">
        <v>299</v>
      </c>
      <c r="C57" s="767"/>
      <c r="D57" s="768"/>
    </row>
    <row r="58" spans="2:4" ht="16" x14ac:dyDescent="0.45">
      <c r="B58" s="248" t="s">
        <v>96</v>
      </c>
      <c r="C58" s="248" t="s">
        <v>97</v>
      </c>
      <c r="D58" s="247" t="s">
        <v>98</v>
      </c>
    </row>
    <row r="59" spans="2:4" ht="140" x14ac:dyDescent="0.35">
      <c r="B59" s="500">
        <v>540.1</v>
      </c>
      <c r="C59" s="501" t="s">
        <v>300</v>
      </c>
      <c r="D59" s="499" t="s">
        <v>301</v>
      </c>
    </row>
    <row r="60" spans="2:4" ht="42" x14ac:dyDescent="0.35">
      <c r="B60" s="500">
        <v>540.20000000000005</v>
      </c>
      <c r="C60" s="501" t="s">
        <v>302</v>
      </c>
      <c r="D60" s="499" t="s">
        <v>303</v>
      </c>
    </row>
    <row r="61" spans="2:4" ht="28" x14ac:dyDescent="0.35">
      <c r="B61" s="500">
        <v>540.29999999999995</v>
      </c>
      <c r="C61" s="501" t="s">
        <v>304</v>
      </c>
      <c r="D61" s="499" t="s">
        <v>305</v>
      </c>
    </row>
    <row r="62" spans="2:4" ht="28" x14ac:dyDescent="0.35">
      <c r="B62" s="500">
        <v>540.4</v>
      </c>
      <c r="C62" s="501" t="s">
        <v>306</v>
      </c>
      <c r="D62" s="499" t="s">
        <v>307</v>
      </c>
    </row>
    <row r="63" spans="2:4" ht="56" x14ac:dyDescent="0.35">
      <c r="B63" s="500">
        <v>540.5</v>
      </c>
      <c r="C63" s="501" t="s">
        <v>306</v>
      </c>
      <c r="D63" s="499" t="s">
        <v>308</v>
      </c>
    </row>
    <row r="64" spans="2:4" ht="28" x14ac:dyDescent="0.35">
      <c r="B64" s="500">
        <v>540.6</v>
      </c>
      <c r="C64" s="501" t="s">
        <v>309</v>
      </c>
      <c r="D64" s="499" t="s">
        <v>310</v>
      </c>
    </row>
    <row r="65" spans="2:4" s="245" customFormat="1" ht="33.75" customHeight="1" x14ac:dyDescent="0.25">
      <c r="B65" s="766" t="s">
        <v>311</v>
      </c>
      <c r="C65" s="767"/>
      <c r="D65" s="768"/>
    </row>
    <row r="66" spans="2:4" ht="16" x14ac:dyDescent="0.45">
      <c r="B66" s="248" t="s">
        <v>96</v>
      </c>
      <c r="C66" s="248" t="s">
        <v>97</v>
      </c>
      <c r="D66" s="247" t="s">
        <v>98</v>
      </c>
    </row>
    <row r="67" spans="2:4" ht="40.5" customHeight="1" x14ac:dyDescent="0.35">
      <c r="B67" s="500">
        <v>550.1</v>
      </c>
      <c r="C67" s="611" t="s">
        <v>312</v>
      </c>
      <c r="D67" s="548" t="s">
        <v>313</v>
      </c>
    </row>
    <row r="68" spans="2:4" ht="76.5" customHeight="1" x14ac:dyDescent="0.35">
      <c r="B68" s="500" t="s">
        <v>314</v>
      </c>
      <c r="C68" s="611" t="s">
        <v>315</v>
      </c>
      <c r="D68" s="548" t="s">
        <v>316</v>
      </c>
    </row>
    <row r="69" spans="2:4" ht="37.5" customHeight="1" x14ac:dyDescent="0.35">
      <c r="B69" s="500">
        <v>550.20000000000005</v>
      </c>
      <c r="C69" s="611" t="s">
        <v>317</v>
      </c>
      <c r="D69" s="548" t="s">
        <v>318</v>
      </c>
    </row>
    <row r="70" spans="2:4" ht="28" x14ac:dyDescent="0.35">
      <c r="B70" s="500">
        <v>550.29999999999995</v>
      </c>
      <c r="C70" s="501" t="s">
        <v>319</v>
      </c>
      <c r="D70" s="499" t="s">
        <v>320</v>
      </c>
    </row>
    <row r="71" spans="2:4" ht="28" x14ac:dyDescent="0.35">
      <c r="B71" s="500">
        <v>550.4</v>
      </c>
      <c r="C71" s="501" t="s">
        <v>321</v>
      </c>
      <c r="D71" s="499" t="s">
        <v>322</v>
      </c>
    </row>
    <row r="72" spans="2:4" ht="28" x14ac:dyDescent="0.35">
      <c r="B72" s="500">
        <v>550.5</v>
      </c>
      <c r="C72" s="501" t="s">
        <v>323</v>
      </c>
      <c r="D72" s="499" t="s">
        <v>324</v>
      </c>
    </row>
    <row r="73" spans="2:4" ht="28" x14ac:dyDescent="0.35">
      <c r="B73" s="500">
        <v>550.6</v>
      </c>
      <c r="C73" s="501" t="s">
        <v>325</v>
      </c>
      <c r="D73" s="499" t="s">
        <v>326</v>
      </c>
    </row>
    <row r="74" spans="2:4" ht="28" x14ac:dyDescent="0.35">
      <c r="B74" s="500">
        <v>550.70000000000005</v>
      </c>
      <c r="C74" s="501" t="s">
        <v>327</v>
      </c>
      <c r="D74" s="499" t="s">
        <v>328</v>
      </c>
    </row>
    <row r="75" spans="2:4" ht="28" x14ac:dyDescent="0.35">
      <c r="B75" s="500">
        <v>550.79999999999995</v>
      </c>
      <c r="C75" s="501" t="s">
        <v>329</v>
      </c>
      <c r="D75" s="499" t="s">
        <v>330</v>
      </c>
    </row>
    <row r="76" spans="2:4" ht="56" x14ac:dyDescent="0.35">
      <c r="B76" s="500">
        <v>550.9</v>
      </c>
      <c r="C76" s="501" t="s">
        <v>331</v>
      </c>
      <c r="D76" s="499" t="s">
        <v>332</v>
      </c>
    </row>
    <row r="77" spans="2:4" ht="42" x14ac:dyDescent="0.35">
      <c r="B77" s="532" t="s">
        <v>333</v>
      </c>
      <c r="C77" s="501" t="s">
        <v>334</v>
      </c>
      <c r="D77" s="499" t="s">
        <v>335</v>
      </c>
    </row>
    <row r="78" spans="2:4" s="245" customFormat="1" ht="33.75" customHeight="1" x14ac:dyDescent="0.25">
      <c r="B78" s="766" t="s">
        <v>336</v>
      </c>
      <c r="C78" s="767"/>
      <c r="D78" s="768"/>
    </row>
    <row r="79" spans="2:4" ht="16" x14ac:dyDescent="0.45">
      <c r="B79" s="248" t="s">
        <v>96</v>
      </c>
      <c r="C79" s="248" t="s">
        <v>97</v>
      </c>
      <c r="D79" s="247" t="s">
        <v>98</v>
      </c>
    </row>
    <row r="80" spans="2:4" ht="182" x14ac:dyDescent="0.35">
      <c r="B80" s="500">
        <v>560.1</v>
      </c>
      <c r="C80" s="501" t="s">
        <v>337</v>
      </c>
      <c r="D80" s="499" t="s">
        <v>338</v>
      </c>
    </row>
    <row r="81" spans="2:4" s="245" customFormat="1" ht="33.75" customHeight="1" x14ac:dyDescent="0.25">
      <c r="B81" s="766" t="s">
        <v>339</v>
      </c>
      <c r="C81" s="767"/>
      <c r="D81" s="768"/>
    </row>
    <row r="82" spans="2:4" ht="16" x14ac:dyDescent="0.45">
      <c r="B82" s="248" t="s">
        <v>96</v>
      </c>
      <c r="C82" s="248" t="s">
        <v>97</v>
      </c>
      <c r="D82" s="247" t="s">
        <v>98</v>
      </c>
    </row>
    <row r="83" spans="2:4" ht="28" x14ac:dyDescent="0.35">
      <c r="B83" s="500">
        <v>561.1</v>
      </c>
      <c r="C83" s="501" t="s">
        <v>340</v>
      </c>
      <c r="D83" s="537" t="s">
        <v>251</v>
      </c>
    </row>
    <row r="84" spans="2:4" ht="224" x14ac:dyDescent="0.35">
      <c r="B84" s="500">
        <v>561.20000000000005</v>
      </c>
      <c r="C84" s="501" t="s">
        <v>341</v>
      </c>
      <c r="D84" s="557" t="s">
        <v>342</v>
      </c>
    </row>
    <row r="85" spans="2:4" ht="42" x14ac:dyDescent="0.35">
      <c r="B85" s="500">
        <v>561.29999999999995</v>
      </c>
      <c r="C85" s="501" t="s">
        <v>343</v>
      </c>
      <c r="D85" s="499" t="s">
        <v>344</v>
      </c>
    </row>
    <row r="86" spans="2:4" ht="49.5" customHeight="1" x14ac:dyDescent="0.35">
      <c r="B86" s="500">
        <v>561.4</v>
      </c>
      <c r="C86" s="501" t="s">
        <v>345</v>
      </c>
      <c r="D86" s="499" t="s">
        <v>346</v>
      </c>
    </row>
    <row r="87" spans="2:4" ht="56" x14ac:dyDescent="0.35">
      <c r="B87" s="500">
        <v>561.5</v>
      </c>
      <c r="C87" s="501" t="s">
        <v>347</v>
      </c>
      <c r="D87" s="499" t="s">
        <v>348</v>
      </c>
    </row>
    <row r="88" spans="2:4" ht="28" x14ac:dyDescent="0.35">
      <c r="B88" s="500">
        <v>561.6</v>
      </c>
      <c r="C88" s="501" t="s">
        <v>349</v>
      </c>
      <c r="D88" s="499" t="s">
        <v>350</v>
      </c>
    </row>
    <row r="89" spans="2:4" s="245" customFormat="1" ht="33.75" customHeight="1" x14ac:dyDescent="0.25">
      <c r="B89" s="766" t="s">
        <v>351</v>
      </c>
      <c r="C89" s="767"/>
      <c r="D89" s="768"/>
    </row>
    <row r="90" spans="2:4" ht="16" x14ac:dyDescent="0.45">
      <c r="B90" s="248" t="s">
        <v>96</v>
      </c>
      <c r="C90" s="248" t="s">
        <v>97</v>
      </c>
      <c r="D90" s="247" t="s">
        <v>98</v>
      </c>
    </row>
    <row r="91" spans="2:4" ht="28" x14ac:dyDescent="0.35">
      <c r="B91" s="500">
        <v>562.1</v>
      </c>
      <c r="C91" s="501" t="s">
        <v>352</v>
      </c>
      <c r="D91" s="537" t="s">
        <v>251</v>
      </c>
    </row>
    <row r="92" spans="2:4" x14ac:dyDescent="0.35">
      <c r="B92" s="500">
        <v>562.20000000000005</v>
      </c>
      <c r="C92" s="501" t="s">
        <v>353</v>
      </c>
      <c r="D92" s="499" t="s">
        <v>354</v>
      </c>
    </row>
    <row r="93" spans="2:4" ht="16.5" x14ac:dyDescent="0.35">
      <c r="B93" s="766" t="s">
        <v>355</v>
      </c>
      <c r="C93" s="767"/>
      <c r="D93" s="768"/>
    </row>
    <row r="94" spans="2:4" ht="16" x14ac:dyDescent="0.45">
      <c r="B94" s="248" t="s">
        <v>96</v>
      </c>
      <c r="C94" s="248" t="s">
        <v>97</v>
      </c>
      <c r="D94" s="247" t="s">
        <v>98</v>
      </c>
    </row>
    <row r="95" spans="2:4" ht="140" x14ac:dyDescent="0.35">
      <c r="B95" s="500">
        <v>570.1</v>
      </c>
      <c r="C95" s="501" t="s">
        <v>356</v>
      </c>
      <c r="D95" s="499" t="s">
        <v>357</v>
      </c>
    </row>
    <row r="96" spans="2:4" ht="70" x14ac:dyDescent="0.35">
      <c r="B96" s="559">
        <v>570.20000000000005</v>
      </c>
      <c r="C96" s="556" t="s">
        <v>358</v>
      </c>
      <c r="D96" s="557" t="s">
        <v>359</v>
      </c>
    </row>
    <row r="97" spans="2:4" ht="42" x14ac:dyDescent="0.35">
      <c r="B97" s="559">
        <v>570.29999999999995</v>
      </c>
      <c r="C97" s="556" t="s">
        <v>356</v>
      </c>
      <c r="D97" s="557" t="s">
        <v>360</v>
      </c>
    </row>
    <row r="98" spans="2:4" ht="16.5" x14ac:dyDescent="0.35">
      <c r="B98" s="766" t="s">
        <v>361</v>
      </c>
      <c r="C98" s="767"/>
      <c r="D98" s="768"/>
    </row>
    <row r="99" spans="2:4" ht="16" x14ac:dyDescent="0.45">
      <c r="B99" s="248" t="s">
        <v>96</v>
      </c>
      <c r="C99" s="248" t="s">
        <v>97</v>
      </c>
      <c r="D99" s="247" t="s">
        <v>98</v>
      </c>
    </row>
    <row r="100" spans="2:4" ht="42" x14ac:dyDescent="0.35">
      <c r="B100" s="500">
        <v>571.1</v>
      </c>
      <c r="C100" s="501" t="s">
        <v>362</v>
      </c>
      <c r="D100" s="499" t="s">
        <v>363</v>
      </c>
    </row>
  </sheetData>
  <mergeCells count="19">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 ref="B2:C2"/>
    <mergeCell ref="B4:D4"/>
    <mergeCell ref="B5:C5"/>
    <mergeCell ref="B6:C6"/>
    <mergeCell ref="B8:C8"/>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A4" sqref="A4"/>
    </sheetView>
  </sheetViews>
  <sheetFormatPr defaultRowHeight="14.5" x14ac:dyDescent="0.35"/>
  <cols>
    <col min="1" max="1" width="2" style="2" customWidth="1"/>
    <col min="2" max="2" width="2.54296875" style="2" customWidth="1"/>
    <col min="3" max="3" width="3.26953125" style="2" customWidth="1"/>
    <col min="4" max="4" width="32.7265625" style="2" customWidth="1"/>
    <col min="5" max="5" width="12.7265625" style="2" customWidth="1"/>
    <col min="6" max="6" width="58.7265625" style="2" customWidth="1"/>
    <col min="7" max="9" width="9.26953125" style="2" hidden="1" customWidth="1"/>
  </cols>
  <sheetData>
    <row r="1" spans="1:6" s="2" customFormat="1" ht="16" x14ac:dyDescent="0.45">
      <c r="A1" s="3"/>
      <c r="B1" s="714"/>
      <c r="C1" s="714"/>
      <c r="D1" s="714"/>
      <c r="E1" s="714"/>
      <c r="F1" s="714"/>
    </row>
    <row r="2" spans="1:6" x14ac:dyDescent="0.35">
      <c r="A2" s="714"/>
      <c r="B2" s="714"/>
      <c r="C2" s="714"/>
      <c r="D2" s="714"/>
      <c r="E2" s="714"/>
      <c r="F2" s="714"/>
    </row>
    <row r="3" spans="1:6" s="2" customFormat="1" x14ac:dyDescent="0.35">
      <c r="A3" s="714"/>
      <c r="B3" s="714"/>
      <c r="C3" s="714"/>
      <c r="D3" s="714"/>
      <c r="E3" s="714"/>
      <c r="F3" s="714"/>
    </row>
    <row r="4" spans="1:6" ht="29.25" customHeight="1" x14ac:dyDescent="0.7">
      <c r="A4" s="4"/>
      <c r="B4" s="5"/>
      <c r="C4" s="775" t="s">
        <v>364</v>
      </c>
      <c r="D4" s="775"/>
      <c r="E4" s="7"/>
      <c r="F4" s="7"/>
    </row>
    <row r="5" spans="1:6" ht="15" customHeight="1" x14ac:dyDescent="0.35">
      <c r="A5" s="4"/>
      <c r="B5" s="714"/>
      <c r="C5" s="714"/>
      <c r="D5" s="714"/>
      <c r="E5" s="714"/>
      <c r="F5" s="714"/>
    </row>
    <row r="6" spans="1:6" ht="25.5" customHeight="1" x14ac:dyDescent="0.35">
      <c r="A6" s="4"/>
      <c r="B6" s="714"/>
      <c r="C6" s="10"/>
      <c r="D6" s="6" t="s">
        <v>365</v>
      </c>
      <c r="E6" s="6"/>
      <c r="F6" s="6"/>
    </row>
    <row r="7" spans="1:6" ht="18" x14ac:dyDescent="0.35">
      <c r="A7" s="4"/>
      <c r="B7" s="714"/>
      <c r="C7" s="714"/>
      <c r="D7" s="11"/>
      <c r="E7" s="714"/>
      <c r="F7" s="714"/>
    </row>
    <row r="8" spans="1:6" ht="16.149999999999999" customHeight="1" x14ac:dyDescent="0.45">
      <c r="A8" s="4"/>
      <c r="B8" s="12"/>
      <c r="C8" s="13"/>
      <c r="D8" s="14" t="s">
        <v>366</v>
      </c>
      <c r="E8" s="780" t="s">
        <v>367</v>
      </c>
      <c r="F8" s="781"/>
    </row>
    <row r="9" spans="1:6" ht="16.149999999999999" customHeight="1" x14ac:dyDescent="0.45">
      <c r="A9" s="4"/>
      <c r="B9" s="17"/>
      <c r="C9" s="18"/>
      <c r="D9" s="14" t="s">
        <v>368</v>
      </c>
      <c r="E9" s="780" t="str">
        <f>RIGHT(spec_title,4)</f>
        <v>2026</v>
      </c>
      <c r="F9" s="781"/>
    </row>
    <row r="10" spans="1:6" ht="16.149999999999999" customHeight="1" x14ac:dyDescent="0.45">
      <c r="A10" s="4"/>
      <c r="B10" s="17"/>
      <c r="C10" s="19"/>
      <c r="D10" s="14" t="s">
        <v>369</v>
      </c>
      <c r="E10" s="15" t="s">
        <v>370</v>
      </c>
      <c r="F10" s="512" t="str">
        <f>"01/09/"&amp;RIGHT(spec_title,4)-1&amp;"  09:00:00"</f>
        <v>01/09/2025  09:00:00</v>
      </c>
    </row>
    <row r="11" spans="1:6" ht="16.149999999999999" customHeight="1" x14ac:dyDescent="0.45">
      <c r="A11" s="4"/>
      <c r="B11" s="17"/>
      <c r="C11" s="19"/>
      <c r="D11" s="14" t="s">
        <v>371</v>
      </c>
      <c r="E11" s="780">
        <v>1</v>
      </c>
      <c r="F11" s="781"/>
    </row>
    <row r="12" spans="1:6" ht="16.149999999999999" customHeight="1" x14ac:dyDescent="0.45">
      <c r="A12" s="4"/>
      <c r="B12" s="714"/>
      <c r="C12" s="19"/>
      <c r="D12" s="14" t="s">
        <v>7</v>
      </c>
      <c r="E12" s="780" t="s">
        <v>372</v>
      </c>
      <c r="F12" s="781"/>
    </row>
    <row r="13" spans="1:6" ht="30.75" customHeight="1" x14ac:dyDescent="0.45">
      <c r="A13" s="3"/>
      <c r="B13" s="20"/>
      <c r="C13" s="21"/>
      <c r="D13" s="714"/>
      <c r="E13" s="714"/>
      <c r="F13" s="714"/>
    </row>
    <row r="14" spans="1:6" ht="16.149999999999999" customHeight="1" x14ac:dyDescent="0.45">
      <c r="A14" s="3"/>
      <c r="B14" s="22"/>
      <c r="C14" s="19"/>
      <c r="D14" s="23" t="s">
        <v>373</v>
      </c>
      <c r="E14" s="3"/>
      <c r="F14" s="3"/>
    </row>
    <row r="15" spans="1:6" ht="16.149999999999999" customHeight="1" x14ac:dyDescent="0.35">
      <c r="A15" s="4"/>
      <c r="B15" s="22"/>
      <c r="C15" s="19"/>
      <c r="D15" s="511" t="s">
        <v>374</v>
      </c>
      <c r="E15" s="778" t="s">
        <v>375</v>
      </c>
      <c r="F15" s="779"/>
    </row>
    <row r="16" spans="1:6" ht="16.149999999999999" customHeight="1" x14ac:dyDescent="0.35">
      <c r="A16" s="4"/>
      <c r="B16" s="22"/>
      <c r="C16" s="19"/>
      <c r="D16" s="14" t="s">
        <v>376</v>
      </c>
      <c r="E16" s="778" t="s">
        <v>377</v>
      </c>
      <c r="F16" s="779"/>
    </row>
    <row r="17" spans="1:9" ht="16.149999999999999" customHeight="1" x14ac:dyDescent="0.35">
      <c r="A17" s="4"/>
      <c r="B17" s="22"/>
      <c r="C17" s="19"/>
      <c r="D17" s="14" t="s">
        <v>378</v>
      </c>
      <c r="E17" s="778" t="s">
        <v>379</v>
      </c>
      <c r="F17" s="779"/>
      <c r="G17" s="714"/>
      <c r="H17" s="714"/>
      <c r="I17" s="714"/>
    </row>
    <row r="18" spans="1:9" ht="16.149999999999999" customHeight="1" x14ac:dyDescent="0.35">
      <c r="A18" s="4"/>
      <c r="B18" s="22"/>
      <c r="C18" s="19"/>
      <c r="D18" s="14" t="s">
        <v>380</v>
      </c>
      <c r="E18" s="778" t="s">
        <v>375</v>
      </c>
      <c r="F18" s="779"/>
      <c r="G18" s="714"/>
      <c r="H18" s="714"/>
      <c r="I18" s="714"/>
    </row>
    <row r="19" spans="1:9" ht="16.149999999999999" customHeight="1" x14ac:dyDescent="0.35">
      <c r="A19" s="4"/>
      <c r="B19" s="22"/>
      <c r="C19" s="19"/>
      <c r="D19" s="25" t="s">
        <v>381</v>
      </c>
      <c r="E19" s="778" t="s">
        <v>375</v>
      </c>
      <c r="F19" s="779"/>
      <c r="G19" s="714"/>
      <c r="H19" s="714"/>
      <c r="I19" s="714"/>
    </row>
    <row r="20" spans="1:9" s="2" customFormat="1" ht="16.149999999999999" customHeight="1" x14ac:dyDescent="0.45">
      <c r="A20" s="3"/>
      <c r="B20" s="22"/>
      <c r="C20" s="19"/>
      <c r="D20" s="26"/>
      <c r="E20" s="27"/>
      <c r="F20" s="27"/>
      <c r="G20" s="714"/>
      <c r="H20" s="714"/>
      <c r="I20" s="714"/>
    </row>
    <row r="21" spans="1:9" s="2" customFormat="1" ht="16" x14ac:dyDescent="0.45">
      <c r="A21" s="3"/>
      <c r="B21" s="22"/>
      <c r="C21" s="19"/>
      <c r="D21" s="26"/>
      <c r="E21" s="28"/>
      <c r="F21" s="28"/>
      <c r="G21" s="714"/>
      <c r="H21" s="714"/>
      <c r="I21" s="714"/>
    </row>
    <row r="22" spans="1:9" ht="44.25" customHeight="1" x14ac:dyDescent="0.35">
      <c r="A22" s="714"/>
      <c r="B22" s="22"/>
      <c r="C22" s="19"/>
      <c r="D22" s="777" t="s">
        <v>382</v>
      </c>
      <c r="E22" s="777"/>
      <c r="F22" s="777"/>
      <c r="G22" s="714" t="s">
        <v>383</v>
      </c>
      <c r="H22" s="714" t="s">
        <v>384</v>
      </c>
      <c r="I22" s="714" t="str">
        <f t="shared" ref="I22:I26" si="0">"ChartData!"&amp;G22&amp;":"&amp;H22</f>
        <v>ChartData!A2:A129</v>
      </c>
    </row>
    <row r="23" spans="1:9" x14ac:dyDescent="0.35">
      <c r="A23" s="714"/>
      <c r="B23" s="22"/>
      <c r="C23" s="19"/>
      <c r="D23" s="30"/>
      <c r="E23" s="715"/>
      <c r="F23" s="715"/>
      <c r="G23" s="714" t="s">
        <v>385</v>
      </c>
      <c r="H23" s="714" t="s">
        <v>386</v>
      </c>
      <c r="I23" s="714" t="str">
        <f t="shared" si="0"/>
        <v>ChartData!B2:B129</v>
      </c>
    </row>
    <row r="24" spans="1:9" ht="16" x14ac:dyDescent="0.35">
      <c r="A24" s="714"/>
      <c r="B24" s="22"/>
      <c r="C24" s="19"/>
      <c r="D24" s="32" t="s">
        <v>387</v>
      </c>
      <c r="E24" s="29"/>
      <c r="F24" s="29"/>
      <c r="G24" s="714" t="s">
        <v>388</v>
      </c>
      <c r="H24" s="714" t="s">
        <v>389</v>
      </c>
      <c r="I24" s="714" t="str">
        <f t="shared" si="0"/>
        <v>ChartData!D2:D129</v>
      </c>
    </row>
    <row r="25" spans="1:9" ht="15" customHeight="1" x14ac:dyDescent="0.35">
      <c r="A25" s="714"/>
      <c r="B25" s="22"/>
      <c r="C25" s="19"/>
      <c r="D25" s="777" t="s">
        <v>390</v>
      </c>
      <c r="E25" s="777"/>
      <c r="F25" s="777"/>
      <c r="G25" s="714" t="s">
        <v>391</v>
      </c>
      <c r="H25" s="714" t="s">
        <v>392</v>
      </c>
      <c r="I25" s="714" t="str">
        <f t="shared" si="0"/>
        <v>ChartData!E2:E129</v>
      </c>
    </row>
    <row r="26" spans="1:9" ht="15" customHeight="1" x14ac:dyDescent="0.35">
      <c r="A26" s="714"/>
      <c r="B26" s="22"/>
      <c r="C26" s="19"/>
      <c r="D26" s="777"/>
      <c r="E26" s="777"/>
      <c r="F26" s="777"/>
      <c r="G26" s="714" t="s">
        <v>393</v>
      </c>
      <c r="H26" s="714" t="s">
        <v>389</v>
      </c>
      <c r="I26" s="714" t="str">
        <f t="shared" si="0"/>
        <v>ChartData!D109:D129</v>
      </c>
    </row>
  </sheetData>
  <sheetProtection formatColumns="0"/>
  <mergeCells count="12">
    <mergeCell ref="C4:D4"/>
    <mergeCell ref="E8:F8"/>
    <mergeCell ref="E9:F9"/>
    <mergeCell ref="E11:F11"/>
    <mergeCell ref="E12:F12"/>
    <mergeCell ref="D22:F22"/>
    <mergeCell ref="D25:F26"/>
    <mergeCell ref="E15:F15"/>
    <mergeCell ref="E16:F16"/>
    <mergeCell ref="E17:F17"/>
    <mergeCell ref="E18:F18"/>
    <mergeCell ref="E19:F19"/>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&amp;N&amp;C_x000D_&amp;1#&amp;"Calibri"&amp;10&amp;K000000 Classification: Unclassified&amp;RPage &amp;P of &amp;N&amp;</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heetViews>
  <sheetFormatPr defaultColWidth="10.453125" defaultRowHeight="14.5" x14ac:dyDescent="0.35"/>
  <cols>
    <col min="1" max="1" width="2" style="2" customWidth="1"/>
    <col min="2" max="2" width="2.7265625" style="2" customWidth="1"/>
    <col min="3" max="3" width="2.54296875" style="2" customWidth="1"/>
    <col min="4" max="4" width="3.26953125" style="2" customWidth="1"/>
    <col min="5" max="5" width="3.7265625" style="2" customWidth="1"/>
    <col min="6" max="6" width="22.7265625" style="2" customWidth="1"/>
    <col min="7" max="7" width="32.7265625" style="2" customWidth="1"/>
    <col min="8" max="8" width="18.26953125" style="2" customWidth="1"/>
    <col min="9" max="9" width="14.7265625" style="2" customWidth="1"/>
    <col min="10" max="10" width="10.453125" style="2"/>
    <col min="11" max="11" width="24.7265625" style="2" customWidth="1"/>
    <col min="12" max="12" width="7.7265625" style="2" customWidth="1"/>
    <col min="13" max="13" width="5.26953125" style="2" hidden="1" customWidth="1"/>
    <col min="14" max="19" width="10.453125" style="2"/>
    <col min="20" max="20" width="16" style="2" customWidth="1"/>
    <col min="21" max="16384" width="10.453125" style="2"/>
  </cols>
  <sheetData>
    <row r="1" spans="1:14" ht="16" x14ac:dyDescent="0.45">
      <c r="A1" s="3"/>
      <c r="B1" s="714"/>
      <c r="C1" s="714"/>
      <c r="D1" s="714"/>
      <c r="E1" s="714"/>
      <c r="F1" s="714"/>
      <c r="G1" s="714"/>
      <c r="H1" s="714"/>
      <c r="I1" s="714"/>
      <c r="J1" s="714"/>
      <c r="K1" s="714"/>
      <c r="L1" s="714"/>
      <c r="M1" s="714"/>
      <c r="N1" s="714"/>
    </row>
    <row r="2" spans="1:14" ht="16" x14ac:dyDescent="0.45">
      <c r="A2" s="3"/>
      <c r="B2" s="714"/>
      <c r="C2" s="714"/>
      <c r="D2" s="714"/>
      <c r="E2" s="714"/>
      <c r="F2" s="714"/>
      <c r="G2" s="714"/>
      <c r="H2" s="714"/>
      <c r="I2" s="714"/>
      <c r="J2" s="714"/>
      <c r="K2" s="714"/>
      <c r="L2" s="714"/>
      <c r="M2" s="714"/>
      <c r="N2" s="714"/>
    </row>
    <row r="3" spans="1:14" ht="16" x14ac:dyDescent="0.45">
      <c r="A3" s="3"/>
      <c r="B3" s="714"/>
      <c r="C3" s="714"/>
      <c r="D3" s="714"/>
      <c r="E3" s="714"/>
      <c r="F3" s="714"/>
      <c r="G3" s="714"/>
      <c r="H3" s="714"/>
      <c r="I3" s="714"/>
      <c r="J3" s="714"/>
      <c r="K3" s="714"/>
      <c r="L3" s="714"/>
      <c r="M3" s="714"/>
      <c r="N3" s="714"/>
    </row>
    <row r="5" spans="1:14" ht="25.5" customHeight="1" x14ac:dyDescent="0.35">
      <c r="A5" s="714"/>
      <c r="B5" s="33"/>
      <c r="C5" s="775" t="s">
        <v>364</v>
      </c>
      <c r="D5" s="775"/>
      <c r="E5" s="775"/>
      <c r="F5" s="775"/>
      <c r="G5" s="775"/>
      <c r="H5" s="33"/>
      <c r="I5" s="716"/>
      <c r="J5" s="716"/>
      <c r="K5" s="8" t="s">
        <v>394</v>
      </c>
      <c r="L5" s="9" t="str">
        <f>'010'!E8</f>
        <v>1234</v>
      </c>
      <c r="M5" s="714"/>
      <c r="N5" s="714"/>
    </row>
    <row r="6" spans="1:14" ht="15" customHeight="1" x14ac:dyDescent="0.35">
      <c r="A6" s="714"/>
      <c r="B6" s="714"/>
      <c r="C6" s="714"/>
      <c r="D6" s="714"/>
      <c r="E6" s="714"/>
      <c r="F6" s="714"/>
      <c r="G6" s="714"/>
      <c r="H6" s="714"/>
      <c r="I6" s="714"/>
      <c r="J6" s="714"/>
      <c r="K6" s="717"/>
      <c r="L6" s="714"/>
      <c r="M6" s="714"/>
      <c r="N6" s="714"/>
    </row>
    <row r="7" spans="1:14" ht="25.5" customHeight="1" x14ac:dyDescent="0.35">
      <c r="A7" s="714"/>
      <c r="B7" s="714"/>
      <c r="C7" s="714"/>
      <c r="D7" s="714"/>
      <c r="E7" s="6" t="s">
        <v>395</v>
      </c>
      <c r="F7" s="6"/>
      <c r="G7" s="716"/>
      <c r="H7" s="716"/>
      <c r="I7" s="716"/>
      <c r="J7" s="716"/>
      <c r="K7" s="716"/>
      <c r="L7" s="714"/>
      <c r="M7" s="714"/>
      <c r="N7" s="714"/>
    </row>
    <row r="8" spans="1:14" ht="18" customHeight="1" x14ac:dyDescent="0.45">
      <c r="A8" s="3"/>
      <c r="B8" s="714"/>
      <c r="C8" s="714"/>
      <c r="D8" s="714"/>
      <c r="E8" s="714"/>
      <c r="F8" s="22"/>
      <c r="G8" s="35"/>
      <c r="H8" s="714"/>
      <c r="I8" s="714"/>
      <c r="J8" s="714"/>
      <c r="K8" s="714"/>
      <c r="L8" s="714"/>
      <c r="M8" s="714"/>
      <c r="N8" s="714"/>
    </row>
    <row r="9" spans="1:14" ht="20.25" customHeight="1" x14ac:dyDescent="0.45">
      <c r="A9" s="3"/>
      <c r="B9" s="714"/>
      <c r="C9" s="714"/>
      <c r="D9" s="714"/>
      <c r="E9" s="791"/>
      <c r="F9" s="792"/>
      <c r="G9" s="792"/>
      <c r="H9" s="792"/>
      <c r="I9" s="792"/>
      <c r="J9" s="792"/>
      <c r="K9" s="792"/>
      <c r="L9" s="714"/>
      <c r="M9" s="714"/>
      <c r="N9" s="714"/>
    </row>
    <row r="10" spans="1:14" ht="18" customHeight="1" x14ac:dyDescent="0.45">
      <c r="A10" s="3"/>
      <c r="B10" s="714"/>
      <c r="C10" s="714"/>
      <c r="D10" s="714"/>
      <c r="E10" s="718"/>
      <c r="F10" s="719"/>
      <c r="G10" s="719"/>
      <c r="H10" s="719"/>
      <c r="I10" s="719"/>
      <c r="J10" s="719"/>
      <c r="K10" s="720"/>
      <c r="L10" s="714"/>
      <c r="M10" s="714"/>
      <c r="N10" s="714"/>
    </row>
    <row r="11" spans="1:14" x14ac:dyDescent="0.35">
      <c r="A11" s="714"/>
      <c r="B11" s="714"/>
      <c r="C11" s="714"/>
      <c r="D11" s="714"/>
      <c r="E11" s="793" t="s">
        <v>396</v>
      </c>
      <c r="F11" s="794"/>
      <c r="G11" s="37"/>
      <c r="H11" s="37"/>
      <c r="I11" s="714"/>
      <c r="J11" s="714"/>
      <c r="K11" s="720"/>
      <c r="L11" s="714"/>
      <c r="M11" s="714"/>
      <c r="N11" s="714"/>
    </row>
    <row r="12" spans="1:14" ht="60.75" customHeight="1" x14ac:dyDescent="0.35">
      <c r="A12" s="714"/>
      <c r="B12" s="714"/>
      <c r="C12" s="714"/>
      <c r="D12" s="714"/>
      <c r="E12" s="36"/>
      <c r="F12" s="449" t="s">
        <v>397</v>
      </c>
      <c r="G12" s="362"/>
      <c r="H12" s="37"/>
      <c r="I12" s="714"/>
      <c r="J12" s="714"/>
      <c r="K12" s="560" t="s">
        <v>398</v>
      </c>
      <c r="L12" s="714"/>
      <c r="M12" s="714"/>
      <c r="N12" s="699"/>
    </row>
    <row r="13" spans="1:14" ht="12.75" customHeight="1" x14ac:dyDescent="0.35">
      <c r="A13" s="714"/>
      <c r="B13" s="714"/>
      <c r="C13" s="714"/>
      <c r="D13" s="714"/>
      <c r="E13" s="721"/>
      <c r="F13" s="38"/>
      <c r="G13" s="37"/>
      <c r="H13" s="37"/>
      <c r="I13" s="714"/>
      <c r="J13" s="714"/>
      <c r="K13" s="720"/>
      <c r="L13" s="714"/>
      <c r="M13" s="714"/>
      <c r="N13" s="714"/>
    </row>
    <row r="14" spans="1:14" ht="25.5" customHeight="1" x14ac:dyDescent="0.35">
      <c r="A14" s="714"/>
      <c r="B14" s="714"/>
      <c r="C14" s="714"/>
      <c r="D14" s="714"/>
      <c r="E14" s="783" t="s">
        <v>399</v>
      </c>
      <c r="F14" s="784"/>
      <c r="G14" s="784"/>
      <c r="H14" s="784"/>
      <c r="I14" s="784"/>
      <c r="J14" s="784"/>
      <c r="K14" s="363" t="s">
        <v>400</v>
      </c>
      <c r="L14" s="790"/>
      <c r="M14" s="714"/>
      <c r="N14" s="714"/>
    </row>
    <row r="15" spans="1:14" ht="12.75" customHeight="1" x14ac:dyDescent="0.35">
      <c r="A15" s="714"/>
      <c r="B15" s="714"/>
      <c r="C15" s="714"/>
      <c r="D15" s="714"/>
      <c r="E15" s="39"/>
      <c r="F15" s="714"/>
      <c r="G15" s="38"/>
      <c r="H15" s="40"/>
      <c r="I15" s="714"/>
      <c r="J15" s="714"/>
      <c r="K15" s="720"/>
      <c r="L15" s="790"/>
      <c r="M15" s="714"/>
      <c r="N15" s="714"/>
    </row>
    <row r="16" spans="1:14" ht="25.5" customHeight="1" x14ac:dyDescent="0.35">
      <c r="A16" s="714"/>
      <c r="B16" s="714"/>
      <c r="C16" s="714"/>
      <c r="D16" s="714"/>
      <c r="E16" s="783" t="s">
        <v>401</v>
      </c>
      <c r="F16" s="784"/>
      <c r="G16" s="784"/>
      <c r="H16" s="784"/>
      <c r="I16" s="784"/>
      <c r="J16" s="784"/>
      <c r="K16" s="363" t="s">
        <v>400</v>
      </c>
      <c r="L16" s="790"/>
      <c r="M16" s="714"/>
      <c r="N16" s="714"/>
    </row>
    <row r="17" spans="1:20" ht="12.75" customHeight="1" x14ac:dyDescent="0.35">
      <c r="A17" s="714"/>
      <c r="B17" s="714"/>
      <c r="C17" s="714"/>
      <c r="D17" s="714"/>
      <c r="E17" s="39"/>
      <c r="F17" s="714"/>
      <c r="G17" s="38"/>
      <c r="H17" s="714"/>
      <c r="I17" s="714"/>
      <c r="J17" s="714"/>
      <c r="K17" s="720"/>
      <c r="L17" s="714"/>
      <c r="M17" s="714"/>
      <c r="N17" s="714"/>
      <c r="O17" s="714"/>
      <c r="P17" s="714"/>
      <c r="Q17" s="714"/>
      <c r="R17" s="714"/>
      <c r="S17" s="714"/>
      <c r="T17" s="714"/>
    </row>
    <row r="18" spans="1:20" ht="42" customHeight="1" x14ac:dyDescent="0.35">
      <c r="A18" s="714"/>
      <c r="B18" s="714"/>
      <c r="C18" s="714"/>
      <c r="D18" s="714"/>
      <c r="E18" s="783" t="s">
        <v>402</v>
      </c>
      <c r="F18" s="784"/>
      <c r="G18" s="784"/>
      <c r="H18" s="784"/>
      <c r="I18" s="784"/>
      <c r="J18" s="785"/>
      <c r="K18" s="363" t="s">
        <v>403</v>
      </c>
      <c r="L18" s="714"/>
      <c r="M18" s="714"/>
      <c r="N18" s="714"/>
      <c r="O18" s="714"/>
      <c r="P18" s="714"/>
      <c r="Q18" s="714"/>
      <c r="R18" s="714"/>
      <c r="S18" s="714"/>
      <c r="T18" s="714"/>
    </row>
    <row r="19" spans="1:20" ht="12.75" customHeight="1" x14ac:dyDescent="0.35">
      <c r="A19" s="714"/>
      <c r="B19" s="714"/>
      <c r="C19" s="714"/>
      <c r="D19" s="714"/>
      <c r="E19" s="39"/>
      <c r="F19" s="714"/>
      <c r="G19" s="38"/>
      <c r="H19" s="714"/>
      <c r="I19" s="714"/>
      <c r="J19" s="714"/>
      <c r="K19" s="720"/>
      <c r="L19" s="714"/>
      <c r="M19" s="714"/>
      <c r="N19" s="714"/>
      <c r="O19" s="714"/>
      <c r="P19" s="714"/>
      <c r="Q19" s="714"/>
      <c r="R19" s="714"/>
      <c r="S19" s="714"/>
      <c r="T19" s="714"/>
    </row>
    <row r="20" spans="1:20" ht="25.5" customHeight="1" x14ac:dyDescent="0.35">
      <c r="A20" s="714"/>
      <c r="B20" s="714"/>
      <c r="C20" s="714"/>
      <c r="D20" s="714"/>
      <c r="E20" s="783" t="s">
        <v>404</v>
      </c>
      <c r="F20" s="784"/>
      <c r="G20" s="784"/>
      <c r="H20" s="784"/>
      <c r="I20" s="784"/>
      <c r="J20" s="785"/>
      <c r="K20" s="363" t="s">
        <v>405</v>
      </c>
      <c r="L20" s="714"/>
      <c r="M20" s="554" t="s">
        <v>406</v>
      </c>
      <c r="N20" s="782"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O20" s="782"/>
      <c r="P20" s="782"/>
      <c r="Q20" s="782"/>
      <c r="R20" s="782"/>
      <c r="S20" s="782"/>
      <c r="T20" s="782"/>
    </row>
    <row r="21" spans="1:20" ht="12.75" customHeight="1" x14ac:dyDescent="0.35">
      <c r="A21" s="714"/>
      <c r="B21" s="714"/>
      <c r="C21" s="714"/>
      <c r="D21" s="714"/>
      <c r="E21" s="39"/>
      <c r="F21" s="41"/>
      <c r="G21" s="42"/>
      <c r="H21" s="714"/>
      <c r="I21" s="714"/>
      <c r="J21" s="714"/>
      <c r="K21" s="720"/>
      <c r="L21" s="714"/>
      <c r="M21" s="714"/>
      <c r="N21" s="714"/>
      <c r="O21" s="714"/>
      <c r="P21" s="714"/>
      <c r="Q21" s="714"/>
      <c r="R21" s="714"/>
      <c r="S21" s="714"/>
      <c r="T21" s="714"/>
    </row>
    <row r="22" spans="1:20" s="31" customFormat="1" ht="33" customHeight="1" x14ac:dyDescent="0.35">
      <c r="A22" s="715"/>
      <c r="B22" s="715"/>
      <c r="C22" s="43"/>
      <c r="D22" s="43"/>
      <c r="E22" s="783" t="s">
        <v>407</v>
      </c>
      <c r="F22" s="784"/>
      <c r="G22" s="784"/>
      <c r="H22" s="784"/>
      <c r="I22" s="784"/>
      <c r="J22" s="785"/>
      <c r="K22" s="363" t="s">
        <v>408</v>
      </c>
      <c r="L22" s="715"/>
      <c r="M22" s="715"/>
      <c r="N22" s="715"/>
      <c r="O22" s="715"/>
      <c r="P22" s="715"/>
      <c r="Q22" s="715"/>
      <c r="R22" s="715"/>
      <c r="S22" s="715"/>
      <c r="T22" s="715"/>
    </row>
    <row r="23" spans="1:20" s="31" customFormat="1" ht="12.75" customHeight="1" x14ac:dyDescent="0.35">
      <c r="A23" s="715"/>
      <c r="B23" s="715"/>
      <c r="C23" s="44"/>
      <c r="D23" s="44"/>
      <c r="E23" s="722"/>
      <c r="F23" s="45"/>
      <c r="G23" s="45"/>
      <c r="H23" s="46"/>
      <c r="I23" s="723"/>
      <c r="J23" s="723"/>
      <c r="K23" s="724"/>
      <c r="L23" s="715"/>
      <c r="M23" s="715"/>
      <c r="N23" s="715"/>
      <c r="O23" s="715"/>
      <c r="P23" s="715"/>
      <c r="Q23" s="715"/>
      <c r="R23" s="715"/>
      <c r="S23" s="715"/>
      <c r="T23" s="715"/>
    </row>
    <row r="24" spans="1:20" s="16" customFormat="1" ht="25.5" customHeight="1" x14ac:dyDescent="0.45">
      <c r="D24" s="72"/>
      <c r="E24" s="73"/>
      <c r="F24" s="398"/>
      <c r="G24" s="75"/>
      <c r="H24" s="75"/>
      <c r="I24" s="75"/>
      <c r="J24" s="398"/>
      <c r="K24" s="75"/>
      <c r="L24" s="75"/>
      <c r="M24" s="75"/>
    </row>
    <row r="25" spans="1:20" ht="18" customHeight="1" x14ac:dyDescent="0.45">
      <c r="A25" s="3"/>
      <c r="B25" s="714"/>
      <c r="C25" s="714"/>
      <c r="D25" s="714"/>
      <c r="E25" s="725"/>
      <c r="F25" s="726"/>
      <c r="G25" s="726"/>
      <c r="H25" s="726"/>
      <c r="I25" s="726"/>
      <c r="J25" s="726"/>
      <c r="K25" s="727"/>
      <c r="L25" s="714"/>
      <c r="M25" s="714"/>
      <c r="N25" s="714"/>
      <c r="O25" s="714"/>
      <c r="P25" s="714"/>
      <c r="Q25" s="714"/>
      <c r="R25" s="714"/>
      <c r="S25" s="714"/>
      <c r="T25" s="714"/>
    </row>
    <row r="26" spans="1:20" ht="21" customHeight="1" x14ac:dyDescent="0.35">
      <c r="A26" s="714"/>
      <c r="B26" s="714"/>
      <c r="C26" s="714"/>
      <c r="D26" s="714"/>
      <c r="E26" s="456" t="s">
        <v>409</v>
      </c>
      <c r="F26" s="449"/>
      <c r="G26" s="37"/>
      <c r="H26" s="37"/>
      <c r="I26" s="714"/>
      <c r="J26" s="714"/>
      <c r="K26" s="728"/>
      <c r="L26" s="714"/>
      <c r="M26" s="714"/>
      <c r="N26" s="714"/>
      <c r="O26" s="714"/>
      <c r="P26" s="714"/>
      <c r="Q26" s="714"/>
      <c r="R26" s="714"/>
      <c r="S26" s="714"/>
      <c r="T26" s="714"/>
    </row>
    <row r="27" spans="1:20" ht="61.5" customHeight="1" x14ac:dyDescent="0.35">
      <c r="A27" s="714"/>
      <c r="B27" s="714"/>
      <c r="C27" s="714"/>
      <c r="D27" s="714"/>
      <c r="E27" s="452"/>
      <c r="F27" s="457" t="s">
        <v>410</v>
      </c>
      <c r="G27" s="362"/>
      <c r="H27" s="37"/>
      <c r="I27" s="787" t="s">
        <v>411</v>
      </c>
      <c r="J27" s="788"/>
      <c r="K27" s="789"/>
      <c r="L27" s="714"/>
      <c r="M27" s="714"/>
      <c r="N27" s="699"/>
      <c r="O27" s="714"/>
      <c r="P27" s="714"/>
      <c r="Q27" s="714"/>
      <c r="R27" s="714"/>
      <c r="S27" s="714"/>
      <c r="T27" s="714"/>
    </row>
    <row r="28" spans="1:20" s="16" customFormat="1" ht="16.5" x14ac:dyDescent="0.45">
      <c r="A28" s="3"/>
      <c r="E28" s="453"/>
      <c r="F28" s="454"/>
      <c r="G28" s="454"/>
      <c r="H28" s="454"/>
      <c r="I28" s="454"/>
      <c r="J28" s="454"/>
      <c r="K28" s="455"/>
    </row>
    <row r="29" spans="1:20" s="16" customFormat="1" ht="17.5" x14ac:dyDescent="0.45">
      <c r="A29" s="3"/>
      <c r="D29" s="52"/>
    </row>
    <row r="30" spans="1:20" s="16" customFormat="1" ht="17.649999999999999" customHeight="1" x14ac:dyDescent="0.45">
      <c r="A30" s="3"/>
      <c r="D30" s="52"/>
      <c r="E30" s="281" t="s">
        <v>412</v>
      </c>
      <c r="I30" s="180"/>
    </row>
    <row r="31" spans="1:20" s="16" customFormat="1" ht="17.5" x14ac:dyDescent="0.45">
      <c r="A31" s="3"/>
      <c r="D31" s="52"/>
      <c r="E31" s="281"/>
      <c r="F31" s="510" t="s">
        <v>413</v>
      </c>
    </row>
    <row r="32" spans="1:20" s="16" customFormat="1" ht="17.5" x14ac:dyDescent="0.45">
      <c r="A32" s="3"/>
      <c r="D32" s="52"/>
      <c r="E32" s="281"/>
      <c r="F32" s="510" t="s">
        <v>414</v>
      </c>
    </row>
    <row r="33" spans="1:11" s="255" customFormat="1" ht="30" customHeight="1" x14ac:dyDescent="0.45">
      <c r="A33" s="729"/>
      <c r="B33" s="729"/>
      <c r="C33" s="253"/>
      <c r="D33" s="253"/>
      <c r="E33" s="254"/>
      <c r="F33" s="256" t="s">
        <v>415</v>
      </c>
      <c r="G33" s="249"/>
      <c r="H33" s="249"/>
      <c r="I33" s="249"/>
      <c r="J33" s="249"/>
      <c r="K33" s="249"/>
    </row>
    <row r="34" spans="1:11" s="255" customFormat="1" ht="30" customHeight="1" x14ac:dyDescent="0.25">
      <c r="A34" s="729"/>
      <c r="B34" s="729"/>
      <c r="C34" s="43"/>
      <c r="D34" s="43"/>
      <c r="E34" s="249"/>
      <c r="F34" s="259" t="s">
        <v>416</v>
      </c>
      <c r="G34" s="786" t="s">
        <v>417</v>
      </c>
      <c r="H34" s="786"/>
      <c r="I34" s="786"/>
      <c r="J34" s="786"/>
      <c r="K34" s="786"/>
    </row>
    <row r="35" spans="1:11" s="255" customFormat="1" ht="30" customHeight="1" x14ac:dyDescent="0.25">
      <c r="A35" s="729"/>
      <c r="B35" s="729"/>
      <c r="C35" s="1"/>
      <c r="D35" s="1"/>
      <c r="E35" s="249"/>
      <c r="F35" s="259" t="s">
        <v>418</v>
      </c>
      <c r="G35" s="795" t="s">
        <v>419</v>
      </c>
      <c r="H35" s="796"/>
      <c r="I35" s="796"/>
      <c r="J35" s="796"/>
      <c r="K35" s="797"/>
    </row>
    <row r="36" spans="1:11" s="255" customFormat="1" ht="30" customHeight="1" x14ac:dyDescent="0.45">
      <c r="A36" s="729"/>
      <c r="B36" s="729"/>
      <c r="C36" s="253"/>
      <c r="D36" s="253"/>
      <c r="E36" s="254"/>
      <c r="F36" s="256" t="s">
        <v>420</v>
      </c>
      <c r="G36" s="250"/>
      <c r="H36" s="250"/>
      <c r="I36" s="250"/>
      <c r="J36" s="250"/>
      <c r="K36" s="250"/>
    </row>
    <row r="37" spans="1:11" s="255" customFormat="1" ht="30" customHeight="1" x14ac:dyDescent="0.25">
      <c r="A37" s="729"/>
      <c r="B37" s="729"/>
      <c r="C37" s="1"/>
      <c r="D37" s="1"/>
      <c r="E37" s="251"/>
      <c r="F37" s="257" t="s">
        <v>416</v>
      </c>
      <c r="G37" s="786" t="s">
        <v>421</v>
      </c>
      <c r="H37" s="786"/>
      <c r="I37" s="786"/>
      <c r="J37" s="786"/>
      <c r="K37" s="786"/>
    </row>
    <row r="38" spans="1:11" s="255" customFormat="1" ht="30" customHeight="1" x14ac:dyDescent="0.25">
      <c r="A38" s="729"/>
      <c r="B38" s="729"/>
      <c r="C38" s="1"/>
      <c r="D38" s="1"/>
      <c r="E38" s="251"/>
      <c r="F38" s="257" t="s">
        <v>418</v>
      </c>
      <c r="G38" s="786" t="s">
        <v>422</v>
      </c>
      <c r="H38" s="786"/>
      <c r="I38" s="786"/>
      <c r="J38" s="786"/>
      <c r="K38" s="786"/>
    </row>
    <row r="39" spans="1:11" s="204" customFormat="1" ht="30" customHeight="1" x14ac:dyDescent="0.45">
      <c r="A39" s="730"/>
      <c r="B39" s="730"/>
      <c r="C39" s="730"/>
      <c r="D39" s="730"/>
      <c r="E39" s="254"/>
      <c r="F39" s="256" t="s">
        <v>423</v>
      </c>
      <c r="G39" s="249"/>
      <c r="H39" s="249"/>
      <c r="I39" s="249"/>
      <c r="J39" s="249"/>
      <c r="K39" s="249"/>
    </row>
    <row r="40" spans="1:11" s="204" customFormat="1" ht="30" customHeight="1" x14ac:dyDescent="0.25">
      <c r="A40" s="730"/>
      <c r="B40" s="730"/>
      <c r="C40" s="47" t="s">
        <v>424</v>
      </c>
      <c r="D40" s="730"/>
      <c r="E40" s="252"/>
      <c r="F40" s="258" t="s">
        <v>425</v>
      </c>
      <c r="G40" s="786" t="s">
        <v>426</v>
      </c>
      <c r="H40" s="786"/>
      <c r="I40" s="786"/>
      <c r="J40" s="786"/>
      <c r="K40" s="786"/>
    </row>
    <row r="41" spans="1:11" s="204" customFormat="1" ht="30" customHeight="1" x14ac:dyDescent="0.25">
      <c r="A41" s="730"/>
      <c r="B41" s="730"/>
      <c r="C41" s="730"/>
      <c r="D41" s="730"/>
      <c r="E41" s="252"/>
      <c r="F41" s="258" t="s">
        <v>427</v>
      </c>
      <c r="G41" s="786" t="s">
        <v>428</v>
      </c>
      <c r="H41" s="786"/>
      <c r="I41" s="786"/>
      <c r="J41" s="786"/>
      <c r="K41" s="786"/>
    </row>
    <row r="42" spans="1:11" s="204" customFormat="1" ht="30" customHeight="1" x14ac:dyDescent="0.45">
      <c r="A42" s="730"/>
      <c r="B42" s="730"/>
      <c r="C42" s="730"/>
      <c r="D42" s="730"/>
      <c r="E42" s="254"/>
      <c r="F42" s="256" t="s">
        <v>429</v>
      </c>
      <c r="G42" s="249"/>
      <c r="H42" s="249"/>
      <c r="I42" s="249"/>
      <c r="J42" s="249"/>
      <c r="K42" s="249"/>
    </row>
    <row r="43" spans="1:11" s="204" customFormat="1" ht="30" customHeight="1" x14ac:dyDescent="0.25">
      <c r="A43" s="730"/>
      <c r="B43" s="730"/>
      <c r="C43" s="730"/>
      <c r="D43" s="730"/>
      <c r="E43" s="251"/>
      <c r="F43" s="257" t="s">
        <v>425</v>
      </c>
      <c r="G43" s="786" t="s">
        <v>430</v>
      </c>
      <c r="H43" s="786"/>
      <c r="I43" s="786"/>
      <c r="J43" s="786"/>
      <c r="K43" s="786"/>
    </row>
    <row r="44" spans="1:11" s="204" customFormat="1" ht="30" customHeight="1" x14ac:dyDescent="0.25">
      <c r="A44" s="730"/>
      <c r="B44" s="730"/>
      <c r="C44" s="730"/>
      <c r="D44" s="730"/>
      <c r="E44" s="251"/>
      <c r="F44" s="257" t="s">
        <v>427</v>
      </c>
      <c r="G44" s="786" t="s">
        <v>431</v>
      </c>
      <c r="H44" s="786"/>
      <c r="I44" s="786"/>
      <c r="J44" s="786"/>
      <c r="K44" s="786"/>
    </row>
  </sheetData>
  <sheetProtection formatColumns="0"/>
  <mergeCells count="19">
    <mergeCell ref="G40:K40"/>
    <mergeCell ref="G41:K41"/>
    <mergeCell ref="G43:K43"/>
    <mergeCell ref="G44:K44"/>
    <mergeCell ref="G35:K35"/>
    <mergeCell ref="G37:K37"/>
    <mergeCell ref="G38:K38"/>
    <mergeCell ref="L14:L16"/>
    <mergeCell ref="C5:G5"/>
    <mergeCell ref="E9:K9"/>
    <mergeCell ref="E11:F11"/>
    <mergeCell ref="E14:J14"/>
    <mergeCell ref="E16:J16"/>
    <mergeCell ref="N20:T20"/>
    <mergeCell ref="E18:J18"/>
    <mergeCell ref="E20:J20"/>
    <mergeCell ref="E22:J22"/>
    <mergeCell ref="G34:K34"/>
    <mergeCell ref="I27:K27"/>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&amp;N&amp;C_x000D_&amp;1#&amp;"Calibri"&amp;10&amp;K000000 Classification: Unclassified&amp;RPage &amp;P of &amp;N&amp;</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26953125" defaultRowHeight="14.5" x14ac:dyDescent="0.35"/>
  <cols>
    <col min="1" max="1" width="13.54296875" style="241" customWidth="1"/>
    <col min="2" max="2" width="11.7265625" style="261" customWidth="1"/>
    <col min="3" max="3" width="15.26953125" style="261" customWidth="1"/>
    <col min="4" max="5" width="28" style="260" customWidth="1"/>
    <col min="6" max="6" width="9.7265625" style="260" customWidth="1"/>
    <col min="7" max="7" width="44.26953125" style="260" customWidth="1"/>
    <col min="8" max="8" width="40.7265625" style="260" customWidth="1"/>
    <col min="9" max="9" width="12.7265625" style="241" customWidth="1"/>
    <col min="10" max="16384" width="9.26953125" style="241"/>
  </cols>
  <sheetData>
    <row r="1" spans="2:9" x14ac:dyDescent="0.35">
      <c r="B1" s="241"/>
      <c r="C1" s="241"/>
      <c r="D1" s="241"/>
      <c r="E1" s="241"/>
      <c r="F1" s="241"/>
      <c r="G1" s="241"/>
    </row>
    <row r="2" spans="2:9" ht="48" customHeight="1" x14ac:dyDescent="0.35">
      <c r="B2" s="798" t="s">
        <v>432</v>
      </c>
      <c r="C2" s="799"/>
      <c r="D2" s="799"/>
      <c r="E2" s="799"/>
      <c r="F2" s="799"/>
      <c r="G2" s="799"/>
      <c r="H2" s="799"/>
      <c r="I2" s="799"/>
    </row>
    <row r="3" spans="2:9" ht="32.25" customHeight="1" x14ac:dyDescent="0.35">
      <c r="B3" s="262" t="s">
        <v>433</v>
      </c>
      <c r="C3" s="262" t="s">
        <v>434</v>
      </c>
      <c r="D3" s="262" t="s">
        <v>435</v>
      </c>
      <c r="E3" s="262" t="s">
        <v>69</v>
      </c>
      <c r="F3" s="262" t="s">
        <v>436</v>
      </c>
      <c r="G3" s="262" t="s">
        <v>437</v>
      </c>
      <c r="H3" s="263" t="s">
        <v>438</v>
      </c>
      <c r="I3" s="262" t="s">
        <v>369</v>
      </c>
    </row>
    <row r="4" spans="2:9" ht="57.75" customHeight="1" x14ac:dyDescent="0.35">
      <c r="B4" s="266" t="s">
        <v>439</v>
      </c>
      <c r="C4" s="337" t="s">
        <v>440</v>
      </c>
      <c r="D4" s="267" t="s">
        <v>441</v>
      </c>
      <c r="E4" s="267" t="s">
        <v>442</v>
      </c>
      <c r="F4" s="266" t="s">
        <v>443</v>
      </c>
      <c r="G4" s="267" t="s">
        <v>441</v>
      </c>
      <c r="H4" s="267"/>
      <c r="I4" s="731" t="s">
        <v>444</v>
      </c>
    </row>
    <row r="5" spans="2:9" ht="57.75" customHeight="1" x14ac:dyDescent="0.35">
      <c r="B5" s="266" t="s">
        <v>445</v>
      </c>
      <c r="C5" s="337" t="s">
        <v>446</v>
      </c>
      <c r="D5" s="267" t="s">
        <v>441</v>
      </c>
      <c r="E5" s="267" t="s">
        <v>442</v>
      </c>
      <c r="F5" s="266" t="s">
        <v>443</v>
      </c>
      <c r="G5" s="267" t="s">
        <v>441</v>
      </c>
      <c r="H5" s="267"/>
      <c r="I5" s="731" t="s">
        <v>444</v>
      </c>
    </row>
    <row r="6" spans="2:9" ht="57.75" customHeight="1" x14ac:dyDescent="0.35">
      <c r="B6" s="266" t="s">
        <v>447</v>
      </c>
      <c r="C6" s="337" t="s">
        <v>448</v>
      </c>
      <c r="D6" s="267" t="s">
        <v>449</v>
      </c>
      <c r="E6" s="267" t="s">
        <v>450</v>
      </c>
      <c r="F6" s="266" t="s">
        <v>443</v>
      </c>
      <c r="G6" s="267" t="s">
        <v>451</v>
      </c>
      <c r="H6" s="267"/>
      <c r="I6" s="731" t="s">
        <v>444</v>
      </c>
    </row>
    <row r="7" spans="2:9" ht="57.75" customHeight="1" x14ac:dyDescent="0.35">
      <c r="B7" s="266" t="s">
        <v>452</v>
      </c>
      <c r="C7" s="337" t="s">
        <v>453</v>
      </c>
      <c r="D7" s="267" t="s">
        <v>454</v>
      </c>
      <c r="E7" s="267" t="s">
        <v>455</v>
      </c>
      <c r="F7" s="266" t="s">
        <v>443</v>
      </c>
      <c r="G7" s="267" t="s">
        <v>456</v>
      </c>
      <c r="H7" s="451"/>
      <c r="I7" s="731" t="s">
        <v>444</v>
      </c>
    </row>
    <row r="8" spans="2:9" ht="57.75" customHeight="1" x14ac:dyDescent="0.35">
      <c r="B8" s="266" t="s">
        <v>457</v>
      </c>
      <c r="C8" s="337" t="s">
        <v>458</v>
      </c>
      <c r="D8" s="267" t="s">
        <v>459</v>
      </c>
      <c r="E8" s="267" t="s">
        <v>460</v>
      </c>
      <c r="F8" s="266" t="s">
        <v>443</v>
      </c>
      <c r="G8" s="267" t="s">
        <v>461</v>
      </c>
      <c r="H8" s="267" t="s">
        <v>462</v>
      </c>
      <c r="I8" s="731" t="s">
        <v>444</v>
      </c>
    </row>
    <row r="9" spans="2:9" ht="57.75" customHeight="1" x14ac:dyDescent="0.35">
      <c r="B9" s="266" t="s">
        <v>463</v>
      </c>
      <c r="C9" s="337" t="s">
        <v>464</v>
      </c>
      <c r="D9" s="267" t="s">
        <v>465</v>
      </c>
      <c r="E9" s="267" t="s">
        <v>466</v>
      </c>
      <c r="F9" s="266" t="s">
        <v>443</v>
      </c>
      <c r="G9" s="267" t="s">
        <v>467</v>
      </c>
      <c r="H9" s="451"/>
      <c r="I9" s="731" t="s">
        <v>444</v>
      </c>
    </row>
    <row r="10" spans="2:9" ht="58.5" customHeight="1" x14ac:dyDescent="0.35">
      <c r="B10" s="266" t="s">
        <v>468</v>
      </c>
      <c r="C10" s="337" t="s">
        <v>440</v>
      </c>
      <c r="D10" s="267" t="s">
        <v>469</v>
      </c>
      <c r="E10" s="267" t="s">
        <v>470</v>
      </c>
      <c r="F10" s="266" t="s">
        <v>471</v>
      </c>
      <c r="G10" s="267" t="s">
        <v>472</v>
      </c>
      <c r="H10" s="451"/>
      <c r="I10" s="731" t="s">
        <v>444</v>
      </c>
    </row>
    <row r="11" spans="2:9" ht="58.5" customHeight="1" x14ac:dyDescent="0.35">
      <c r="B11" s="266" t="s">
        <v>473</v>
      </c>
      <c r="C11" s="337" t="s">
        <v>474</v>
      </c>
      <c r="D11" s="267" t="s">
        <v>475</v>
      </c>
      <c r="E11" s="267" t="s">
        <v>476</v>
      </c>
      <c r="F11" s="266" t="s">
        <v>471</v>
      </c>
      <c r="G11" s="267" t="s">
        <v>477</v>
      </c>
      <c r="H11" s="451"/>
      <c r="I11" s="731" t="s">
        <v>444</v>
      </c>
    </row>
    <row r="12" spans="2:9" ht="58.5" customHeight="1" x14ac:dyDescent="0.35">
      <c r="B12" s="266" t="s">
        <v>478</v>
      </c>
      <c r="C12" s="337" t="s">
        <v>448</v>
      </c>
      <c r="D12" s="267" t="s">
        <v>479</v>
      </c>
      <c r="E12" s="267" t="s">
        <v>480</v>
      </c>
      <c r="F12" s="266" t="s">
        <v>471</v>
      </c>
      <c r="G12" s="267" t="s">
        <v>481</v>
      </c>
      <c r="H12" s="451"/>
      <c r="I12" s="731" t="s">
        <v>444</v>
      </c>
    </row>
    <row r="13" spans="2:9" ht="58.5" customHeight="1" x14ac:dyDescent="0.35">
      <c r="B13" s="266" t="s">
        <v>482</v>
      </c>
      <c r="C13" s="337" t="s">
        <v>483</v>
      </c>
      <c r="D13" s="267" t="s">
        <v>484</v>
      </c>
      <c r="E13" s="267" t="s">
        <v>485</v>
      </c>
      <c r="F13" s="266" t="s">
        <v>471</v>
      </c>
      <c r="G13" s="267" t="s">
        <v>486</v>
      </c>
      <c r="H13" s="451"/>
      <c r="I13" s="731" t="s">
        <v>444</v>
      </c>
    </row>
    <row r="14" spans="2:9" ht="58.5" customHeight="1" x14ac:dyDescent="0.35">
      <c r="B14" s="266" t="s">
        <v>487</v>
      </c>
      <c r="C14" s="337" t="s">
        <v>453</v>
      </c>
      <c r="D14" s="267" t="s">
        <v>488</v>
      </c>
      <c r="E14" s="267" t="s">
        <v>489</v>
      </c>
      <c r="F14" s="266" t="s">
        <v>471</v>
      </c>
      <c r="G14" s="267" t="s">
        <v>490</v>
      </c>
      <c r="H14" s="267" t="s">
        <v>491</v>
      </c>
      <c r="I14" s="731" t="s">
        <v>444</v>
      </c>
    </row>
    <row r="15" spans="2:9" ht="58.5" customHeight="1" x14ac:dyDescent="0.35">
      <c r="B15" s="266" t="s">
        <v>492</v>
      </c>
      <c r="C15" s="337" t="s">
        <v>464</v>
      </c>
      <c r="D15" s="267" t="s">
        <v>493</v>
      </c>
      <c r="E15" s="267" t="s">
        <v>494</v>
      </c>
      <c r="F15" s="266" t="s">
        <v>471</v>
      </c>
      <c r="G15" s="267" t="s">
        <v>495</v>
      </c>
      <c r="H15" s="267" t="s">
        <v>496</v>
      </c>
      <c r="I15" s="731" t="s">
        <v>444</v>
      </c>
    </row>
  </sheetData>
  <mergeCells count="1">
    <mergeCell ref="B2:I2"/>
  </mergeCells>
  <phoneticPr fontId="96" type="noConversion"/>
  <conditionalFormatting sqref="B1">
    <cfRule type="expression" dxfId="420" priority="62">
      <formula>OR($I1="New",$I1="Updated")</formula>
    </cfRule>
  </conditionalFormatting>
  <conditionalFormatting sqref="B9:B15">
    <cfRule type="expression" dxfId="419" priority="7">
      <formula>OR($I9="New",$I9="Updated")</formula>
    </cfRule>
  </conditionalFormatting>
  <conditionalFormatting sqref="B4:D13">
    <cfRule type="expression" dxfId="418" priority="16">
      <formula>OR($I4="New",$I4="Updated")</formula>
    </cfRule>
  </conditionalFormatting>
  <conditionalFormatting sqref="C14:D15">
    <cfRule type="expression" dxfId="417" priority="1">
      <formula>OR($I14="New",$I14="Updated")</formula>
    </cfRule>
  </conditionalFormatting>
  <conditionalFormatting sqref="C1:H1 B3:H3 E4:F4 B16:H953">
    <cfRule type="expression" dxfId="416" priority="67">
      <formula>OR($I1="New",$I1="Updated")</formula>
    </cfRule>
  </conditionalFormatting>
  <conditionalFormatting sqref="E5:E15">
    <cfRule type="expression" dxfId="415" priority="4">
      <formula>OR($I5="New",$I5="Updated")</formula>
    </cfRule>
  </conditionalFormatting>
  <conditionalFormatting sqref="F1">
    <cfRule type="cellIs" dxfId="414" priority="63" stopIfTrue="1" operator="equal">
      <formula>"Validation"</formula>
    </cfRule>
    <cfRule type="cellIs" dxfId="413" priority="64" operator="equal">
      <formula>"Pre-populated"</formula>
    </cfRule>
  </conditionalFormatting>
  <conditionalFormatting sqref="F3:F953">
    <cfRule type="cellIs" dxfId="412" priority="8" stopIfTrue="1" operator="equal">
      <formula>"Validation"</formula>
    </cfRule>
    <cfRule type="cellIs" dxfId="411" priority="9" operator="equal">
      <formula>"Pre-populated"</formula>
    </cfRule>
  </conditionalFormatting>
  <conditionalFormatting sqref="F5:F15">
    <cfRule type="expression" dxfId="410" priority="13">
      <formula>OR($I5="New",$I5="Updated")</formula>
    </cfRule>
  </conditionalFormatting>
  <conditionalFormatting sqref="G4:H15">
    <cfRule type="expression" dxfId="409" priority="3">
      <formula>OR($I4="New",$I4="Updated")</formula>
    </cfRule>
  </conditionalFormatting>
  <conditionalFormatting sqref="I1">
    <cfRule type="cellIs" dxfId="408" priority="65" operator="equal">
      <formula>"Updated"</formula>
    </cfRule>
    <cfRule type="cellIs" dxfId="407" priority="66" operator="equal">
      <formula>"New"</formula>
    </cfRule>
  </conditionalFormatting>
  <conditionalFormatting sqref="I3:I953">
    <cfRule type="cellIs" dxfId="406" priority="10" operator="equal">
      <formula>"Updated"</formula>
    </cfRule>
    <cfRule type="cellIs" dxfId="405"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4"/>
  <sheetViews>
    <sheetView showGridLines="0" zoomScaleNormal="100" workbookViewId="0">
      <selection activeCell="A6" sqref="A6"/>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26953125" style="16" customWidth="1"/>
    <col min="6" max="6" width="18.54296875" style="16" customWidth="1"/>
    <col min="7" max="7" width="20.7265625" style="16" customWidth="1"/>
    <col min="8" max="13" width="18.54296875" style="16" customWidth="1"/>
    <col min="14" max="14" width="7.7265625" style="16" customWidth="1"/>
    <col min="15" max="16384" width="10.453125" style="16"/>
  </cols>
  <sheetData>
    <row r="1" spans="1:14" x14ac:dyDescent="0.45">
      <c r="A1" s="3"/>
    </row>
    <row r="2" spans="1:14" x14ac:dyDescent="0.45">
      <c r="A2" s="3"/>
    </row>
    <row r="4" spans="1:14" ht="25.5" customHeight="1" x14ac:dyDescent="0.45">
      <c r="B4" s="48"/>
      <c r="C4" s="48" t="s">
        <v>364</v>
      </c>
      <c r="D4" s="49"/>
      <c r="E4" s="49"/>
      <c r="F4" s="49"/>
      <c r="G4" s="49"/>
      <c r="H4" s="49"/>
      <c r="I4" s="49"/>
      <c r="J4" s="49"/>
      <c r="K4" s="50"/>
      <c r="L4" s="7"/>
      <c r="M4" s="7" t="s">
        <v>394</v>
      </c>
      <c r="N4" s="51" t="str">
        <f>'010'!E8</f>
        <v>1234</v>
      </c>
    </row>
    <row r="5" spans="1:14" ht="15" customHeight="1" x14ac:dyDescent="0.45"/>
    <row r="6" spans="1:14" ht="25.5" customHeight="1" x14ac:dyDescent="0.7">
      <c r="C6" s="52"/>
      <c r="D6" s="6" t="s">
        <v>497</v>
      </c>
      <c r="E6" s="6"/>
      <c r="F6" s="5"/>
      <c r="G6" s="5"/>
      <c r="H6" s="5"/>
      <c r="I6" s="5"/>
      <c r="J6" s="5"/>
      <c r="K6" s="5"/>
      <c r="L6" s="5"/>
      <c r="M6" s="5"/>
    </row>
    <row r="7" spans="1:14" x14ac:dyDescent="0.45">
      <c r="E7" s="3"/>
    </row>
    <row r="8" spans="1:14" ht="15.75" customHeight="1" x14ac:dyDescent="0.45">
      <c r="C8" s="52"/>
      <c r="D8" s="809" t="s">
        <v>498</v>
      </c>
      <c r="E8" s="809"/>
      <c r="F8" s="809"/>
      <c r="G8" s="809"/>
      <c r="H8" s="809"/>
      <c r="I8" s="809"/>
    </row>
    <row r="9" spans="1:14" ht="17.649999999999999" customHeight="1" x14ac:dyDescent="0.45">
      <c r="D9" s="809"/>
      <c r="E9" s="809"/>
      <c r="F9" s="809"/>
      <c r="G9" s="809"/>
      <c r="H9" s="809"/>
      <c r="I9" s="809"/>
    </row>
    <row r="10" spans="1:14" ht="16.149999999999999" customHeight="1" x14ac:dyDescent="0.45">
      <c r="A10" s="3"/>
    </row>
    <row r="11" spans="1:14" ht="16.149999999999999" customHeight="1" x14ac:dyDescent="0.45">
      <c r="A11" s="3"/>
      <c r="D11" s="830" t="s">
        <v>499</v>
      </c>
      <c r="E11" s="830"/>
      <c r="F11" s="830"/>
      <c r="G11" s="830"/>
      <c r="H11" s="830"/>
      <c r="I11" s="830"/>
      <c r="J11" s="830"/>
      <c r="K11" s="830"/>
      <c r="L11" s="830"/>
      <c r="M11" s="830"/>
    </row>
    <row r="12" spans="1:14" ht="19.5" customHeight="1" x14ac:dyDescent="0.45">
      <c r="A12" s="3"/>
      <c r="D12" s="830"/>
      <c r="E12" s="830"/>
      <c r="F12" s="830"/>
      <c r="G12" s="830"/>
      <c r="H12" s="830"/>
      <c r="I12" s="830"/>
      <c r="J12" s="830"/>
      <c r="K12" s="830"/>
      <c r="L12" s="830"/>
      <c r="M12" s="830"/>
    </row>
    <row r="13" spans="1:14" ht="16.149999999999999" customHeight="1" x14ac:dyDescent="0.45">
      <c r="D13" s="814"/>
      <c r="E13" s="815"/>
      <c r="F13" s="812" t="s">
        <v>500</v>
      </c>
      <c r="G13" s="810" t="s">
        <v>501</v>
      </c>
    </row>
    <row r="14" spans="1:14" ht="16.149999999999999" customHeight="1" x14ac:dyDescent="0.45">
      <c r="D14" s="816"/>
      <c r="E14" s="817"/>
      <c r="F14" s="813"/>
      <c r="G14" s="811"/>
    </row>
    <row r="15" spans="1:14" ht="16.149999999999999" customHeight="1" x14ac:dyDescent="0.45">
      <c r="D15" s="818"/>
      <c r="E15" s="819"/>
      <c r="F15" s="54" t="s">
        <v>502</v>
      </c>
      <c r="G15" s="55" t="s">
        <v>503</v>
      </c>
    </row>
    <row r="16" spans="1:14" ht="23" x14ac:dyDescent="0.45">
      <c r="D16" s="56">
        <v>1</v>
      </c>
      <c r="E16" s="57" t="s">
        <v>504</v>
      </c>
      <c r="F16" s="356" t="s">
        <v>505</v>
      </c>
      <c r="G16" s="356" t="s">
        <v>506</v>
      </c>
    </row>
    <row r="17" spans="1:14" x14ac:dyDescent="0.45">
      <c r="D17" s="56">
        <v>2</v>
      </c>
      <c r="E17" s="57" t="s">
        <v>507</v>
      </c>
      <c r="F17" s="357"/>
      <c r="G17" s="358" t="s">
        <v>508</v>
      </c>
    </row>
    <row r="18" spans="1:14" x14ac:dyDescent="0.45">
      <c r="D18" s="56" t="s">
        <v>509</v>
      </c>
      <c r="E18" s="57" t="s">
        <v>510</v>
      </c>
      <c r="F18" s="356" t="s">
        <v>511</v>
      </c>
      <c r="G18" s="356" t="s">
        <v>511</v>
      </c>
    </row>
    <row r="19" spans="1:14" ht="23" x14ac:dyDescent="0.45">
      <c r="D19" s="56">
        <v>3</v>
      </c>
      <c r="E19" s="57" t="s">
        <v>512</v>
      </c>
      <c r="F19" s="357"/>
      <c r="G19" s="358" t="s">
        <v>513</v>
      </c>
    </row>
    <row r="20" spans="1:14" x14ac:dyDescent="0.45">
      <c r="D20" s="59">
        <v>4</v>
      </c>
      <c r="E20" s="60" t="s">
        <v>514</v>
      </c>
      <c r="F20" s="358" t="s">
        <v>515</v>
      </c>
      <c r="G20" s="358" t="s">
        <v>516</v>
      </c>
    </row>
    <row r="21" spans="1:14" ht="16.149999999999999" customHeight="1" x14ac:dyDescent="0.45">
      <c r="A21" s="3"/>
      <c r="D21" s="61"/>
      <c r="E21" s="62"/>
      <c r="F21" s="63"/>
      <c r="G21" s="64"/>
    </row>
    <row r="22" spans="1:14" ht="16.149999999999999" customHeight="1" x14ac:dyDescent="0.45">
      <c r="A22" s="3"/>
      <c r="D22" s="830" t="s">
        <v>517</v>
      </c>
      <c r="E22" s="830"/>
      <c r="F22" s="830"/>
      <c r="G22" s="830"/>
      <c r="H22" s="830"/>
      <c r="I22" s="830"/>
      <c r="J22" s="830"/>
      <c r="K22" s="830"/>
      <c r="L22" s="830"/>
      <c r="M22" s="830"/>
    </row>
    <row r="23" spans="1:14" ht="20.149999999999999" customHeight="1" x14ac:dyDescent="0.45">
      <c r="A23" s="3"/>
      <c r="D23" s="831"/>
      <c r="E23" s="831"/>
      <c r="F23" s="831"/>
      <c r="G23" s="831"/>
      <c r="H23" s="831"/>
      <c r="I23" s="831"/>
      <c r="J23" s="831"/>
      <c r="K23" s="831"/>
      <c r="L23" s="831"/>
      <c r="M23" s="831"/>
    </row>
    <row r="24" spans="1:14" ht="16.149999999999999" customHeight="1" x14ac:dyDescent="0.45">
      <c r="D24" s="820"/>
      <c r="E24" s="821"/>
      <c r="F24" s="835" t="s">
        <v>518</v>
      </c>
      <c r="G24" s="836"/>
      <c r="H24" s="836"/>
      <c r="I24" s="844"/>
      <c r="J24" s="835" t="s">
        <v>519</v>
      </c>
      <c r="K24" s="836"/>
      <c r="L24" s="836"/>
      <c r="M24" s="837"/>
      <c r="N24" s="66"/>
    </row>
    <row r="25" spans="1:14" ht="7.5" customHeight="1" x14ac:dyDescent="0.45">
      <c r="D25" s="822"/>
      <c r="E25" s="823"/>
      <c r="F25" s="838"/>
      <c r="G25" s="839"/>
      <c r="H25" s="839"/>
      <c r="I25" s="845"/>
      <c r="J25" s="838"/>
      <c r="K25" s="839"/>
      <c r="L25" s="839"/>
      <c r="M25" s="840"/>
      <c r="N25" s="67"/>
    </row>
    <row r="26" spans="1:14" ht="19.5" customHeight="1" x14ac:dyDescent="0.45">
      <c r="D26" s="824"/>
      <c r="E26" s="825"/>
      <c r="F26" s="841" t="s">
        <v>520</v>
      </c>
      <c r="G26" s="842"/>
      <c r="H26" s="841" t="s">
        <v>521</v>
      </c>
      <c r="I26" s="842"/>
      <c r="J26" s="841" t="s">
        <v>520</v>
      </c>
      <c r="K26" s="842"/>
      <c r="L26" s="841" t="s">
        <v>521</v>
      </c>
      <c r="M26" s="843"/>
      <c r="N26" s="69"/>
    </row>
    <row r="27" spans="1:14" ht="16.149999999999999" customHeight="1" x14ac:dyDescent="0.45">
      <c r="D27" s="826"/>
      <c r="E27" s="827"/>
      <c r="F27" s="53" t="s">
        <v>522</v>
      </c>
      <c r="G27" s="53" t="s">
        <v>523</v>
      </c>
      <c r="H27" s="53" t="s">
        <v>522</v>
      </c>
      <c r="I27" s="53" t="s">
        <v>523</v>
      </c>
      <c r="J27" s="53" t="s">
        <v>522</v>
      </c>
      <c r="K27" s="53" t="s">
        <v>523</v>
      </c>
      <c r="L27" s="53" t="s">
        <v>522</v>
      </c>
      <c r="M27" s="53" t="s">
        <v>523</v>
      </c>
      <c r="N27" s="69"/>
    </row>
    <row r="28" spans="1:14" ht="16.149999999999999" customHeight="1" x14ac:dyDescent="0.45">
      <c r="D28" s="828"/>
      <c r="E28" s="829"/>
      <c r="F28" s="54" t="s">
        <v>524</v>
      </c>
      <c r="G28" s="54" t="s">
        <v>525</v>
      </c>
      <c r="H28" s="54" t="s">
        <v>526</v>
      </c>
      <c r="I28" s="54" t="s">
        <v>527</v>
      </c>
      <c r="J28" s="54" t="s">
        <v>528</v>
      </c>
      <c r="K28" s="55" t="s">
        <v>529</v>
      </c>
      <c r="L28" s="54" t="s">
        <v>530</v>
      </c>
      <c r="M28" s="55" t="s">
        <v>531</v>
      </c>
      <c r="N28" s="69"/>
    </row>
    <row r="29" spans="1:14" ht="33.75" customHeight="1" x14ac:dyDescent="0.45">
      <c r="D29" s="832" t="s">
        <v>532</v>
      </c>
      <c r="E29" s="834"/>
      <c r="F29" s="846"/>
      <c r="G29" s="847"/>
      <c r="H29" s="847"/>
      <c r="I29" s="847"/>
      <c r="J29" s="847"/>
      <c r="K29" s="847"/>
      <c r="L29" s="847"/>
      <c r="M29" s="847"/>
      <c r="N29" s="69"/>
    </row>
    <row r="30" spans="1:14" ht="23" x14ac:dyDescent="0.45">
      <c r="D30" s="71">
        <v>1</v>
      </c>
      <c r="E30" s="60" t="s">
        <v>533</v>
      </c>
      <c r="F30" s="356" t="s">
        <v>534</v>
      </c>
      <c r="G30" s="358" t="s">
        <v>535</v>
      </c>
      <c r="H30" s="356" t="s">
        <v>536</v>
      </c>
      <c r="I30" s="358" t="s">
        <v>537</v>
      </c>
      <c r="J30" s="356" t="s">
        <v>538</v>
      </c>
      <c r="K30" s="358" t="s">
        <v>539</v>
      </c>
      <c r="L30" s="356" t="s">
        <v>540</v>
      </c>
      <c r="M30" s="359" t="s">
        <v>541</v>
      </c>
    </row>
    <row r="31" spans="1:14" ht="34.5" x14ac:dyDescent="0.45">
      <c r="D31" s="71">
        <v>2</v>
      </c>
      <c r="E31" s="57" t="s">
        <v>542</v>
      </c>
      <c r="F31" s="374" t="s">
        <v>543</v>
      </c>
      <c r="G31" s="800"/>
      <c r="H31" s="801"/>
      <c r="I31" s="802"/>
      <c r="J31" s="356" t="s">
        <v>544</v>
      </c>
      <c r="K31" s="800"/>
      <c r="L31" s="801"/>
      <c r="M31" s="802"/>
    </row>
    <row r="32" spans="1:14" ht="23" x14ac:dyDescent="0.45">
      <c r="D32" s="71">
        <v>3</v>
      </c>
      <c r="E32" s="57" t="s">
        <v>545</v>
      </c>
      <c r="F32" s="356" t="s">
        <v>511</v>
      </c>
      <c r="G32" s="800"/>
      <c r="H32" s="801"/>
      <c r="I32" s="802"/>
      <c r="J32" s="356" t="s">
        <v>546</v>
      </c>
      <c r="K32" s="800"/>
      <c r="L32" s="801"/>
      <c r="M32" s="802"/>
    </row>
    <row r="33" spans="1:13" ht="33.75" customHeight="1" x14ac:dyDescent="0.45">
      <c r="D33" s="832" t="s">
        <v>547</v>
      </c>
      <c r="E33" s="833"/>
      <c r="F33" s="846"/>
      <c r="G33" s="847"/>
      <c r="H33" s="847"/>
      <c r="I33" s="847"/>
      <c r="J33" s="847"/>
      <c r="K33" s="847"/>
      <c r="L33" s="847"/>
      <c r="M33" s="847"/>
    </row>
    <row r="34" spans="1:13" ht="32" x14ac:dyDescent="0.45">
      <c r="D34" s="71">
        <v>4</v>
      </c>
      <c r="E34" s="60" t="s">
        <v>548</v>
      </c>
      <c r="F34" s="356" t="s">
        <v>549</v>
      </c>
      <c r="G34" s="358" t="s">
        <v>550</v>
      </c>
      <c r="H34" s="356" t="s">
        <v>551</v>
      </c>
      <c r="I34" s="358" t="s">
        <v>552</v>
      </c>
      <c r="J34" s="356" t="s">
        <v>553</v>
      </c>
      <c r="K34" s="358" t="s">
        <v>554</v>
      </c>
      <c r="L34" s="356" t="s">
        <v>555</v>
      </c>
      <c r="M34" s="358" t="s">
        <v>556</v>
      </c>
    </row>
    <row r="35" spans="1:13" ht="23" x14ac:dyDescent="0.45">
      <c r="D35" s="71">
        <v>5</v>
      </c>
      <c r="E35" s="57" t="s">
        <v>557</v>
      </c>
      <c r="F35" s="356" t="s">
        <v>511</v>
      </c>
      <c r="G35" s="800"/>
      <c r="H35" s="801"/>
      <c r="I35" s="802"/>
      <c r="J35" s="356" t="s">
        <v>558</v>
      </c>
      <c r="K35" s="800"/>
      <c r="L35" s="801"/>
      <c r="M35" s="802"/>
    </row>
    <row r="36" spans="1:13" ht="23" x14ac:dyDescent="0.45">
      <c r="D36" s="71">
        <v>6</v>
      </c>
      <c r="E36" s="57" t="s">
        <v>559</v>
      </c>
      <c r="F36" s="356" t="s">
        <v>511</v>
      </c>
      <c r="G36" s="800"/>
      <c r="H36" s="801"/>
      <c r="I36" s="802"/>
      <c r="J36" s="356" t="s">
        <v>560</v>
      </c>
      <c r="K36" s="800"/>
      <c r="L36" s="801"/>
      <c r="M36" s="802"/>
    </row>
    <row r="37" spans="1:13" ht="23" x14ac:dyDescent="0.45">
      <c r="D37" s="71">
        <v>7</v>
      </c>
      <c r="E37" s="60" t="s">
        <v>561</v>
      </c>
      <c r="F37" s="356" t="s">
        <v>511</v>
      </c>
      <c r="G37" s="358" t="s">
        <v>562</v>
      </c>
      <c r="H37" s="356" t="s">
        <v>563</v>
      </c>
      <c r="I37" s="358" t="s">
        <v>564</v>
      </c>
      <c r="J37" s="374" t="s">
        <v>565</v>
      </c>
      <c r="K37" s="358" t="s">
        <v>566</v>
      </c>
      <c r="L37" s="356" t="s">
        <v>567</v>
      </c>
      <c r="M37" s="358" t="s">
        <v>568</v>
      </c>
    </row>
    <row r="38" spans="1:13" ht="23" x14ac:dyDescent="0.45">
      <c r="D38" s="71">
        <v>8</v>
      </c>
      <c r="E38" s="60" t="s">
        <v>569</v>
      </c>
      <c r="F38" s="356" t="s">
        <v>511</v>
      </c>
      <c r="G38" s="358" t="s">
        <v>570</v>
      </c>
      <c r="H38" s="356" t="s">
        <v>571</v>
      </c>
      <c r="I38" s="358" t="s">
        <v>572</v>
      </c>
      <c r="J38" s="374" t="s">
        <v>573</v>
      </c>
      <c r="K38" s="358" t="s">
        <v>574</v>
      </c>
      <c r="L38" s="356" t="s">
        <v>575</v>
      </c>
      <c r="M38" s="358" t="s">
        <v>576</v>
      </c>
    </row>
    <row r="39" spans="1:13" x14ac:dyDescent="0.45">
      <c r="D39" s="71">
        <v>9</v>
      </c>
      <c r="E39" s="60" t="s">
        <v>577</v>
      </c>
      <c r="F39" s="360" t="s">
        <v>578</v>
      </c>
      <c r="G39" s="358" t="s">
        <v>579</v>
      </c>
      <c r="H39" s="378" t="s">
        <v>580</v>
      </c>
      <c r="I39" s="358" t="s">
        <v>581</v>
      </c>
      <c r="J39" s="360" t="s">
        <v>582</v>
      </c>
      <c r="K39" s="358" t="s">
        <v>583</v>
      </c>
      <c r="L39" s="378" t="s">
        <v>584</v>
      </c>
      <c r="M39" s="358" t="s">
        <v>585</v>
      </c>
    </row>
    <row r="40" spans="1:13" x14ac:dyDescent="0.45">
      <c r="D40" s="71">
        <v>10</v>
      </c>
      <c r="E40" s="60" t="s">
        <v>586</v>
      </c>
      <c r="F40" s="356" t="s">
        <v>587</v>
      </c>
      <c r="G40" s="800"/>
      <c r="H40" s="801"/>
      <c r="I40" s="802"/>
      <c r="J40" s="356" t="s">
        <v>587</v>
      </c>
      <c r="K40" s="803"/>
      <c r="L40" s="804"/>
      <c r="M40" s="805"/>
    </row>
    <row r="41" spans="1:13" ht="23" x14ac:dyDescent="0.45">
      <c r="D41" s="71">
        <v>11</v>
      </c>
      <c r="E41" s="60" t="s">
        <v>588</v>
      </c>
      <c r="F41" s="360" t="s">
        <v>589</v>
      </c>
      <c r="G41" s="800"/>
      <c r="H41" s="801"/>
      <c r="I41" s="802"/>
      <c r="J41" s="360" t="s">
        <v>590</v>
      </c>
      <c r="K41" s="806"/>
      <c r="L41" s="807"/>
      <c r="M41" s="808"/>
    </row>
    <row r="42" spans="1:13" ht="25.5" customHeight="1" x14ac:dyDescent="0.45">
      <c r="D42" s="72"/>
      <c r="E42" s="73"/>
      <c r="F42" s="74"/>
      <c r="G42" s="75"/>
      <c r="H42" s="75"/>
      <c r="I42" s="75"/>
      <c r="J42" s="74"/>
      <c r="K42" s="75"/>
      <c r="L42" s="75"/>
      <c r="M42" s="75"/>
    </row>
    <row r="43" spans="1:13" x14ac:dyDescent="0.45">
      <c r="A43" s="3"/>
    </row>
    <row r="44" spans="1:13" ht="17.5" x14ac:dyDescent="0.45">
      <c r="A44" s="3"/>
      <c r="D44" s="52"/>
      <c r="E44" s="281"/>
    </row>
  </sheetData>
  <sheetProtection formatColumns="0"/>
  <mergeCells count="31">
    <mergeCell ref="K36:M36"/>
    <mergeCell ref="F33:M33"/>
    <mergeCell ref="G31:I31"/>
    <mergeCell ref="G32:I32"/>
    <mergeCell ref="F29:M29"/>
    <mergeCell ref="K35:M35"/>
    <mergeCell ref="K31:M31"/>
    <mergeCell ref="K32:M32"/>
    <mergeCell ref="G35:I35"/>
    <mergeCell ref="J24:M25"/>
    <mergeCell ref="J26:K26"/>
    <mergeCell ref="L26:M26"/>
    <mergeCell ref="F26:G26"/>
    <mergeCell ref="H26:I26"/>
    <mergeCell ref="F24:I25"/>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s>
  <conditionalFormatting sqref="F16:G20">
    <cfRule type="expression" dxfId="404" priority="1">
      <formula>ISNUMBER(F16)</formula>
    </cfRule>
  </conditionalFormatting>
  <conditionalFormatting sqref="F29:M40 F41:K41">
    <cfRule type="expression" dxfId="403"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B1:J54"/>
  <sheetViews>
    <sheetView zoomScaleNormal="100" zoomScaleSheetLayoutView="55" workbookViewId="0">
      <pane ySplit="3" topLeftCell="A4" activePane="bottomLeft" state="frozen"/>
      <selection activeCell="A4" sqref="A4"/>
      <selection pane="bottomLeft" activeCell="A3" sqref="A3"/>
    </sheetView>
  </sheetViews>
  <sheetFormatPr defaultColWidth="9.26953125" defaultRowHeight="14.5" x14ac:dyDescent="0.35"/>
  <cols>
    <col min="1" max="1" width="13.453125" style="241" customWidth="1"/>
    <col min="2" max="3" width="11.7265625" style="261"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c r="C1" s="241"/>
      <c r="D1" s="241"/>
      <c r="E1" s="241"/>
      <c r="F1" s="241"/>
      <c r="G1" s="241"/>
      <c r="H1" s="241"/>
    </row>
    <row r="2" spans="2:10" ht="48" customHeight="1" x14ac:dyDescent="0.35">
      <c r="B2" s="798" t="s">
        <v>591</v>
      </c>
      <c r="C2" s="799"/>
      <c r="D2" s="799"/>
      <c r="E2" s="799"/>
      <c r="F2" s="799"/>
      <c r="G2" s="799"/>
      <c r="H2" s="799"/>
      <c r="I2" s="799"/>
      <c r="J2" s="799"/>
    </row>
    <row r="3" spans="2:10" ht="32.25" customHeight="1" x14ac:dyDescent="0.35">
      <c r="B3" s="262" t="s">
        <v>433</v>
      </c>
      <c r="C3" s="262" t="s">
        <v>434</v>
      </c>
      <c r="D3" s="262" t="s">
        <v>435</v>
      </c>
      <c r="E3" s="262" t="s">
        <v>69</v>
      </c>
      <c r="F3" s="262" t="s">
        <v>436</v>
      </c>
      <c r="G3" s="262" t="s">
        <v>437</v>
      </c>
      <c r="H3" s="498" t="s">
        <v>592</v>
      </c>
      <c r="I3" s="263" t="s">
        <v>438</v>
      </c>
      <c r="J3" s="262" t="s">
        <v>369</v>
      </c>
    </row>
    <row r="4" spans="2:10" ht="58.5" customHeight="1" x14ac:dyDescent="0.35">
      <c r="B4" s="266" t="s">
        <v>593</v>
      </c>
      <c r="C4" s="266" t="s">
        <v>594</v>
      </c>
      <c r="D4" s="267" t="s">
        <v>595</v>
      </c>
      <c r="E4" s="267" t="s">
        <v>596</v>
      </c>
      <c r="F4" s="266" t="s">
        <v>471</v>
      </c>
      <c r="G4" s="267" t="s">
        <v>597</v>
      </c>
      <c r="H4" s="267" t="s">
        <v>598</v>
      </c>
      <c r="I4" s="337"/>
      <c r="J4" s="731" t="s">
        <v>444</v>
      </c>
    </row>
    <row r="5" spans="2:10" ht="58.5" customHeight="1" x14ac:dyDescent="0.35">
      <c r="B5" s="266" t="s">
        <v>599</v>
      </c>
      <c r="C5" s="266" t="s">
        <v>600</v>
      </c>
      <c r="D5" s="267" t="s">
        <v>601</v>
      </c>
      <c r="E5" s="267" t="s">
        <v>602</v>
      </c>
      <c r="F5" s="266" t="s">
        <v>443</v>
      </c>
      <c r="G5" s="267" t="s">
        <v>603</v>
      </c>
      <c r="H5" s="267"/>
      <c r="I5" s="338"/>
      <c r="J5" s="731" t="s">
        <v>444</v>
      </c>
    </row>
    <row r="6" spans="2:10" ht="58.5" customHeight="1" x14ac:dyDescent="0.35">
      <c r="B6" s="266" t="s">
        <v>604</v>
      </c>
      <c r="C6" s="266" t="s">
        <v>605</v>
      </c>
      <c r="D6" s="267" t="s">
        <v>606</v>
      </c>
      <c r="E6" s="267" t="s">
        <v>607</v>
      </c>
      <c r="F6" s="266" t="s">
        <v>471</v>
      </c>
      <c r="G6" s="267" t="s">
        <v>608</v>
      </c>
      <c r="H6" s="267" t="s">
        <v>609</v>
      </c>
      <c r="I6" s="337"/>
      <c r="J6" s="731" t="s">
        <v>444</v>
      </c>
    </row>
    <row r="7" spans="2:10" ht="58.5" customHeight="1" x14ac:dyDescent="0.35">
      <c r="B7" s="266" t="s">
        <v>610</v>
      </c>
      <c r="C7" s="266" t="s">
        <v>605</v>
      </c>
      <c r="D7" s="267" t="s">
        <v>606</v>
      </c>
      <c r="E7" s="267" t="s">
        <v>611</v>
      </c>
      <c r="F7" s="266" t="s">
        <v>443</v>
      </c>
      <c r="G7" s="267" t="s">
        <v>612</v>
      </c>
      <c r="H7" s="267" t="s">
        <v>613</v>
      </c>
      <c r="I7" s="337"/>
      <c r="J7" s="731" t="s">
        <v>444</v>
      </c>
    </row>
    <row r="8" spans="2:10" ht="58.5" customHeight="1" x14ac:dyDescent="0.35">
      <c r="B8" s="393" t="s">
        <v>614</v>
      </c>
      <c r="C8" s="393" t="s">
        <v>385</v>
      </c>
      <c r="D8" s="394" t="s">
        <v>507</v>
      </c>
      <c r="E8" s="394" t="s">
        <v>615</v>
      </c>
      <c r="F8" s="393" t="s">
        <v>616</v>
      </c>
      <c r="G8" s="394"/>
      <c r="H8" s="394"/>
      <c r="I8" s="395" t="s">
        <v>617</v>
      </c>
      <c r="J8" s="731" t="s">
        <v>444</v>
      </c>
    </row>
    <row r="9" spans="2:10" ht="58.5" customHeight="1" x14ac:dyDescent="0.35">
      <c r="B9" s="266" t="s">
        <v>618</v>
      </c>
      <c r="C9" s="266" t="s">
        <v>619</v>
      </c>
      <c r="D9" s="267" t="s">
        <v>620</v>
      </c>
      <c r="E9" s="267" t="s">
        <v>621</v>
      </c>
      <c r="F9" s="266" t="s">
        <v>443</v>
      </c>
      <c r="G9" s="267" t="s">
        <v>622</v>
      </c>
      <c r="H9" s="267"/>
      <c r="I9" s="338"/>
      <c r="J9" s="731" t="s">
        <v>444</v>
      </c>
    </row>
    <row r="10" spans="2:10" ht="58.5" customHeight="1" x14ac:dyDescent="0.35">
      <c r="B10" s="266" t="s">
        <v>623</v>
      </c>
      <c r="C10" s="266" t="s">
        <v>624</v>
      </c>
      <c r="D10" s="267" t="s">
        <v>625</v>
      </c>
      <c r="E10" s="267" t="s">
        <v>626</v>
      </c>
      <c r="F10" s="266" t="s">
        <v>471</v>
      </c>
      <c r="G10" s="267" t="s">
        <v>627</v>
      </c>
      <c r="H10" s="267" t="s">
        <v>628</v>
      </c>
      <c r="I10" s="337"/>
      <c r="J10" s="731" t="s">
        <v>444</v>
      </c>
    </row>
    <row r="11" spans="2:10" ht="58.5" customHeight="1" x14ac:dyDescent="0.35">
      <c r="B11" s="266" t="s">
        <v>629</v>
      </c>
      <c r="C11" s="266" t="s">
        <v>624</v>
      </c>
      <c r="D11" s="267" t="s">
        <v>625</v>
      </c>
      <c r="E11" s="267" t="s">
        <v>630</v>
      </c>
      <c r="F11" s="266" t="s">
        <v>443</v>
      </c>
      <c r="G11" s="267" t="s">
        <v>631</v>
      </c>
      <c r="H11" s="267" t="s">
        <v>628</v>
      </c>
      <c r="I11" s="337" t="s">
        <v>632</v>
      </c>
      <c r="J11" s="731" t="s">
        <v>444</v>
      </c>
    </row>
    <row r="12" spans="2:10" ht="58.5" customHeight="1" x14ac:dyDescent="0.35">
      <c r="B12" s="266" t="s">
        <v>633</v>
      </c>
      <c r="C12" s="266" t="s">
        <v>634</v>
      </c>
      <c r="D12" s="267" t="s">
        <v>635</v>
      </c>
      <c r="E12" s="267" t="s">
        <v>636</v>
      </c>
      <c r="F12" s="266" t="s">
        <v>443</v>
      </c>
      <c r="G12" s="267" t="s">
        <v>637</v>
      </c>
      <c r="H12" s="267"/>
      <c r="I12" s="337" t="s">
        <v>638</v>
      </c>
      <c r="J12" s="731" t="s">
        <v>444</v>
      </c>
    </row>
    <row r="13" spans="2:10" ht="58.5" customHeight="1" x14ac:dyDescent="0.35">
      <c r="B13" s="266" t="s">
        <v>639</v>
      </c>
      <c r="C13" s="266" t="s">
        <v>634</v>
      </c>
      <c r="D13" s="267" t="s">
        <v>635</v>
      </c>
      <c r="E13" s="267" t="s">
        <v>640</v>
      </c>
      <c r="F13" s="266" t="s">
        <v>443</v>
      </c>
      <c r="G13" s="267" t="s">
        <v>641</v>
      </c>
      <c r="H13" s="267"/>
      <c r="I13" s="337"/>
      <c r="J13" s="731" t="s">
        <v>444</v>
      </c>
    </row>
    <row r="14" spans="2:10" ht="58.5" customHeight="1" x14ac:dyDescent="0.35">
      <c r="B14" s="266" t="s">
        <v>642</v>
      </c>
      <c r="C14" s="266" t="s">
        <v>643</v>
      </c>
      <c r="D14" s="267" t="s">
        <v>644</v>
      </c>
      <c r="E14" s="267" t="s">
        <v>645</v>
      </c>
      <c r="F14" s="266" t="s">
        <v>443</v>
      </c>
      <c r="G14" s="267" t="s">
        <v>646</v>
      </c>
      <c r="H14" s="267"/>
      <c r="I14" s="337" t="s">
        <v>638</v>
      </c>
      <c r="J14" s="731" t="s">
        <v>444</v>
      </c>
    </row>
    <row r="15" spans="2:10" ht="58.5" customHeight="1" x14ac:dyDescent="0.35">
      <c r="B15" s="266" t="s">
        <v>647</v>
      </c>
      <c r="C15" s="266" t="s">
        <v>648</v>
      </c>
      <c r="D15" s="267" t="s">
        <v>649</v>
      </c>
      <c r="E15" s="267" t="s">
        <v>650</v>
      </c>
      <c r="F15" s="266" t="s">
        <v>443</v>
      </c>
      <c r="G15" s="267" t="s">
        <v>651</v>
      </c>
      <c r="H15" s="267"/>
      <c r="I15" s="337"/>
      <c r="J15" s="731" t="s">
        <v>444</v>
      </c>
    </row>
    <row r="16" spans="2:10" ht="58.5" customHeight="1" x14ac:dyDescent="0.35">
      <c r="B16" s="266" t="s">
        <v>652</v>
      </c>
      <c r="C16" s="266" t="s">
        <v>653</v>
      </c>
      <c r="D16" s="267" t="s">
        <v>654</v>
      </c>
      <c r="E16" s="267" t="s">
        <v>655</v>
      </c>
      <c r="F16" s="266" t="s">
        <v>471</v>
      </c>
      <c r="G16" s="267" t="s">
        <v>656</v>
      </c>
      <c r="H16" s="267" t="s">
        <v>657</v>
      </c>
      <c r="I16" s="337"/>
      <c r="J16" s="731" t="s">
        <v>444</v>
      </c>
    </row>
    <row r="17" spans="2:10" ht="58.5" customHeight="1" x14ac:dyDescent="0.35">
      <c r="B17" s="266" t="s">
        <v>658</v>
      </c>
      <c r="C17" s="266" t="s">
        <v>653</v>
      </c>
      <c r="D17" s="267" t="s">
        <v>654</v>
      </c>
      <c r="E17" s="267" t="s">
        <v>659</v>
      </c>
      <c r="F17" s="266" t="s">
        <v>443</v>
      </c>
      <c r="G17" s="267" t="s">
        <v>660</v>
      </c>
      <c r="H17" s="267" t="s">
        <v>657</v>
      </c>
      <c r="I17" s="337" t="s">
        <v>632</v>
      </c>
      <c r="J17" s="731" t="s">
        <v>444</v>
      </c>
    </row>
    <row r="18" spans="2:10" ht="58.5" customHeight="1" x14ac:dyDescent="0.35">
      <c r="B18" s="266" t="s">
        <v>661</v>
      </c>
      <c r="C18" s="266" t="s">
        <v>662</v>
      </c>
      <c r="D18" s="267" t="s">
        <v>663</v>
      </c>
      <c r="E18" s="267" t="s">
        <v>664</v>
      </c>
      <c r="F18" s="266" t="s">
        <v>443</v>
      </c>
      <c r="G18" s="267" t="s">
        <v>665</v>
      </c>
      <c r="H18" s="267"/>
      <c r="I18" s="337"/>
      <c r="J18" s="731" t="s">
        <v>444</v>
      </c>
    </row>
    <row r="19" spans="2:10" ht="58.5" customHeight="1" x14ac:dyDescent="0.35">
      <c r="B19" s="266" t="s">
        <v>666</v>
      </c>
      <c r="C19" s="266" t="s">
        <v>667</v>
      </c>
      <c r="D19" s="267" t="s">
        <v>668</v>
      </c>
      <c r="E19" s="267" t="s">
        <v>669</v>
      </c>
      <c r="F19" s="266" t="s">
        <v>443</v>
      </c>
      <c r="G19" s="267" t="s">
        <v>670</v>
      </c>
      <c r="H19" s="267"/>
      <c r="I19" s="337"/>
      <c r="J19" s="731" t="s">
        <v>444</v>
      </c>
    </row>
    <row r="20" spans="2:10" ht="58.5" customHeight="1" x14ac:dyDescent="0.35">
      <c r="B20" s="266" t="s">
        <v>671</v>
      </c>
      <c r="C20" s="266" t="s">
        <v>672</v>
      </c>
      <c r="D20" s="267" t="s">
        <v>673</v>
      </c>
      <c r="E20" s="267" t="s">
        <v>674</v>
      </c>
      <c r="F20" s="266" t="s">
        <v>443</v>
      </c>
      <c r="G20" s="267" t="s">
        <v>675</v>
      </c>
      <c r="H20" s="267"/>
      <c r="I20" s="337"/>
      <c r="J20" s="731" t="s">
        <v>444</v>
      </c>
    </row>
    <row r="21" spans="2:10" ht="58.5" customHeight="1" x14ac:dyDescent="0.35">
      <c r="B21" s="266" t="s">
        <v>676</v>
      </c>
      <c r="C21" s="266" t="s">
        <v>677</v>
      </c>
      <c r="D21" s="267" t="s">
        <v>678</v>
      </c>
      <c r="E21" s="267" t="s">
        <v>679</v>
      </c>
      <c r="F21" s="266" t="s">
        <v>443</v>
      </c>
      <c r="G21" s="267" t="s">
        <v>680</v>
      </c>
      <c r="H21" s="267"/>
      <c r="I21" s="337"/>
      <c r="J21" s="731" t="s">
        <v>444</v>
      </c>
    </row>
    <row r="22" spans="2:10" ht="58.5" customHeight="1" x14ac:dyDescent="0.35">
      <c r="B22" s="266" t="s">
        <v>681</v>
      </c>
      <c r="C22" s="266" t="s">
        <v>682</v>
      </c>
      <c r="D22" s="267" t="s">
        <v>683</v>
      </c>
      <c r="E22" s="267" t="s">
        <v>684</v>
      </c>
      <c r="F22" s="266" t="s">
        <v>471</v>
      </c>
      <c r="G22" s="267" t="s">
        <v>685</v>
      </c>
      <c r="H22" s="267"/>
      <c r="I22" s="337"/>
      <c r="J22" s="731" t="s">
        <v>444</v>
      </c>
    </row>
    <row r="23" spans="2:10" ht="58.5" customHeight="1" x14ac:dyDescent="0.35">
      <c r="B23" s="266" t="s">
        <v>686</v>
      </c>
      <c r="C23" s="266" t="s">
        <v>687</v>
      </c>
      <c r="D23" s="267" t="s">
        <v>688</v>
      </c>
      <c r="E23" s="267" t="s">
        <v>689</v>
      </c>
      <c r="F23" s="266" t="s">
        <v>471</v>
      </c>
      <c r="G23" s="267" t="s">
        <v>690</v>
      </c>
      <c r="H23" s="267" t="s">
        <v>691</v>
      </c>
      <c r="I23" s="337"/>
      <c r="J23" s="731" t="s">
        <v>444</v>
      </c>
    </row>
    <row r="24" spans="2:10" ht="58.5" customHeight="1" x14ac:dyDescent="0.35">
      <c r="B24" s="266" t="s">
        <v>692</v>
      </c>
      <c r="C24" s="266" t="s">
        <v>693</v>
      </c>
      <c r="D24" s="267" t="s">
        <v>694</v>
      </c>
      <c r="E24" s="267" t="s">
        <v>695</v>
      </c>
      <c r="F24" s="266" t="s">
        <v>443</v>
      </c>
      <c r="G24" s="267" t="s">
        <v>696</v>
      </c>
      <c r="H24" s="267" t="s">
        <v>697</v>
      </c>
      <c r="I24" s="337"/>
      <c r="J24" s="731" t="s">
        <v>444</v>
      </c>
    </row>
    <row r="25" spans="2:10" ht="58.5" customHeight="1" x14ac:dyDescent="0.35">
      <c r="B25" s="266" t="s">
        <v>698</v>
      </c>
      <c r="C25" s="266" t="s">
        <v>699</v>
      </c>
      <c r="D25" s="267" t="s">
        <v>700</v>
      </c>
      <c r="E25" s="267" t="s">
        <v>701</v>
      </c>
      <c r="F25" s="266" t="s">
        <v>443</v>
      </c>
      <c r="G25" s="267" t="s">
        <v>702</v>
      </c>
      <c r="H25" s="267" t="s">
        <v>703</v>
      </c>
      <c r="I25" s="337"/>
      <c r="J25" s="731" t="s">
        <v>444</v>
      </c>
    </row>
    <row r="26" spans="2:10" ht="58.5" customHeight="1" x14ac:dyDescent="0.35">
      <c r="B26" s="266" t="s">
        <v>704</v>
      </c>
      <c r="C26" s="266" t="s">
        <v>705</v>
      </c>
      <c r="D26" s="267" t="s">
        <v>706</v>
      </c>
      <c r="E26" s="267" t="s">
        <v>707</v>
      </c>
      <c r="F26" s="266" t="s">
        <v>443</v>
      </c>
      <c r="G26" s="267" t="s">
        <v>708</v>
      </c>
      <c r="H26" s="267" t="s">
        <v>709</v>
      </c>
      <c r="I26" s="337"/>
      <c r="J26" s="731" t="s">
        <v>444</v>
      </c>
    </row>
    <row r="27" spans="2:10" ht="58.5" customHeight="1" x14ac:dyDescent="0.35">
      <c r="B27" s="266" t="s">
        <v>710</v>
      </c>
      <c r="C27" s="266" t="s">
        <v>711</v>
      </c>
      <c r="D27" s="267" t="s">
        <v>712</v>
      </c>
      <c r="E27" s="267" t="s">
        <v>713</v>
      </c>
      <c r="F27" s="266" t="s">
        <v>443</v>
      </c>
      <c r="G27" s="267" t="s">
        <v>714</v>
      </c>
      <c r="H27" s="267" t="s">
        <v>715</v>
      </c>
      <c r="I27" s="337"/>
      <c r="J27" s="731" t="s">
        <v>444</v>
      </c>
    </row>
    <row r="28" spans="2:10" ht="58.5" customHeight="1" x14ac:dyDescent="0.35">
      <c r="B28" s="266" t="s">
        <v>716</v>
      </c>
      <c r="C28" s="266" t="s">
        <v>717</v>
      </c>
      <c r="D28" s="267" t="s">
        <v>718</v>
      </c>
      <c r="E28" s="267" t="s">
        <v>719</v>
      </c>
      <c r="F28" s="266" t="s">
        <v>471</v>
      </c>
      <c r="G28" s="267" t="s">
        <v>720</v>
      </c>
      <c r="H28" s="267" t="s">
        <v>721</v>
      </c>
      <c r="I28" s="337"/>
      <c r="J28" s="731" t="s">
        <v>444</v>
      </c>
    </row>
    <row r="29" spans="2:10" ht="58.5" customHeight="1" x14ac:dyDescent="0.35">
      <c r="B29" s="266" t="s">
        <v>722</v>
      </c>
      <c r="C29" s="266" t="s">
        <v>717</v>
      </c>
      <c r="D29" s="267" t="s">
        <v>718</v>
      </c>
      <c r="E29" s="267" t="s">
        <v>723</v>
      </c>
      <c r="F29" s="266" t="s">
        <v>443</v>
      </c>
      <c r="G29" s="267" t="s">
        <v>724</v>
      </c>
      <c r="H29" s="267" t="s">
        <v>721</v>
      </c>
      <c r="I29" s="337" t="s">
        <v>632</v>
      </c>
      <c r="J29" s="731" t="s">
        <v>444</v>
      </c>
    </row>
    <row r="30" spans="2:10" ht="58.5" customHeight="1" x14ac:dyDescent="0.35">
      <c r="B30" s="266" t="s">
        <v>725</v>
      </c>
      <c r="C30" s="266" t="s">
        <v>726</v>
      </c>
      <c r="D30" s="267" t="s">
        <v>727</v>
      </c>
      <c r="E30" s="267" t="s">
        <v>728</v>
      </c>
      <c r="F30" s="266" t="s">
        <v>443</v>
      </c>
      <c r="G30" s="267" t="s">
        <v>729</v>
      </c>
      <c r="H30" s="267"/>
      <c r="I30" s="337" t="s">
        <v>638</v>
      </c>
      <c r="J30" s="731" t="s">
        <v>444</v>
      </c>
    </row>
    <row r="31" spans="2:10" ht="58.5" customHeight="1" x14ac:dyDescent="0.35">
      <c r="B31" s="266" t="s">
        <v>730</v>
      </c>
      <c r="C31" s="266" t="s">
        <v>726</v>
      </c>
      <c r="D31" s="267" t="s">
        <v>727</v>
      </c>
      <c r="E31" s="267" t="s">
        <v>731</v>
      </c>
      <c r="F31" s="266" t="s">
        <v>443</v>
      </c>
      <c r="G31" s="267" t="s">
        <v>732</v>
      </c>
      <c r="H31" s="267"/>
      <c r="I31" s="337"/>
      <c r="J31" s="731" t="s">
        <v>444</v>
      </c>
    </row>
    <row r="32" spans="2:10" ht="58.5" customHeight="1" x14ac:dyDescent="0.35">
      <c r="B32" s="266" t="s">
        <v>733</v>
      </c>
      <c r="C32" s="266" t="s">
        <v>726</v>
      </c>
      <c r="D32" s="267" t="s">
        <v>727</v>
      </c>
      <c r="E32" s="267" t="s">
        <v>734</v>
      </c>
      <c r="F32" s="266" t="s">
        <v>443</v>
      </c>
      <c r="G32" s="267" t="s">
        <v>735</v>
      </c>
      <c r="H32" s="267" t="s">
        <v>736</v>
      </c>
      <c r="I32" s="337"/>
      <c r="J32" s="731" t="s">
        <v>444</v>
      </c>
    </row>
    <row r="33" spans="2:10" ht="58.5" customHeight="1" x14ac:dyDescent="0.35">
      <c r="B33" s="266" t="s">
        <v>737</v>
      </c>
      <c r="C33" s="266" t="s">
        <v>738</v>
      </c>
      <c r="D33" s="267" t="s">
        <v>739</v>
      </c>
      <c r="E33" s="267" t="s">
        <v>740</v>
      </c>
      <c r="F33" s="266" t="s">
        <v>443</v>
      </c>
      <c r="G33" s="267" t="s">
        <v>741</v>
      </c>
      <c r="H33" s="267"/>
      <c r="I33" s="337"/>
      <c r="J33" s="731" t="s">
        <v>444</v>
      </c>
    </row>
    <row r="34" spans="2:10" ht="58.5" customHeight="1" x14ac:dyDescent="0.35">
      <c r="B34" s="266" t="s">
        <v>742</v>
      </c>
      <c r="C34" s="266" t="s">
        <v>738</v>
      </c>
      <c r="D34" s="267" t="s">
        <v>739</v>
      </c>
      <c r="E34" s="267" t="s">
        <v>743</v>
      </c>
      <c r="F34" s="266" t="s">
        <v>443</v>
      </c>
      <c r="G34" s="267" t="s">
        <v>744</v>
      </c>
      <c r="H34" s="267" t="s">
        <v>745</v>
      </c>
      <c r="I34" s="337"/>
      <c r="J34" s="731" t="s">
        <v>444</v>
      </c>
    </row>
    <row r="35" spans="2:10" ht="58.5" customHeight="1" x14ac:dyDescent="0.35">
      <c r="B35" s="266" t="s">
        <v>746</v>
      </c>
      <c r="C35" s="266" t="s">
        <v>747</v>
      </c>
      <c r="D35" s="267" t="s">
        <v>748</v>
      </c>
      <c r="E35" s="267" t="s">
        <v>749</v>
      </c>
      <c r="F35" s="266" t="s">
        <v>471</v>
      </c>
      <c r="G35" s="267" t="s">
        <v>750</v>
      </c>
      <c r="H35" s="267" t="s">
        <v>751</v>
      </c>
      <c r="I35" s="337"/>
      <c r="J35" s="731" t="s">
        <v>444</v>
      </c>
    </row>
    <row r="36" spans="2:10" ht="58.5" customHeight="1" x14ac:dyDescent="0.35">
      <c r="B36" s="266" t="s">
        <v>752</v>
      </c>
      <c r="C36" s="266" t="s">
        <v>747</v>
      </c>
      <c r="D36" s="267" t="s">
        <v>748</v>
      </c>
      <c r="E36" s="267" t="s">
        <v>753</v>
      </c>
      <c r="F36" s="266" t="s">
        <v>443</v>
      </c>
      <c r="G36" s="267" t="s">
        <v>754</v>
      </c>
      <c r="H36" s="267" t="s">
        <v>751</v>
      </c>
      <c r="I36" s="337" t="s">
        <v>632</v>
      </c>
      <c r="J36" s="731" t="s">
        <v>444</v>
      </c>
    </row>
    <row r="37" spans="2:10" ht="58.5" customHeight="1" x14ac:dyDescent="0.35">
      <c r="B37" s="266" t="s">
        <v>755</v>
      </c>
      <c r="C37" s="266" t="s">
        <v>756</v>
      </c>
      <c r="D37" s="267" t="s">
        <v>757</v>
      </c>
      <c r="E37" s="267" t="s">
        <v>758</v>
      </c>
      <c r="F37" s="266" t="s">
        <v>443</v>
      </c>
      <c r="G37" s="267" t="s">
        <v>759</v>
      </c>
      <c r="H37" s="267"/>
      <c r="I37" s="337"/>
      <c r="J37" s="731" t="s">
        <v>444</v>
      </c>
    </row>
    <row r="38" spans="2:10" ht="58.5" customHeight="1" x14ac:dyDescent="0.35">
      <c r="B38" s="266" t="s">
        <v>760</v>
      </c>
      <c r="C38" s="266" t="s">
        <v>756</v>
      </c>
      <c r="D38" s="267" t="s">
        <v>757</v>
      </c>
      <c r="E38" s="267" t="s">
        <v>761</v>
      </c>
      <c r="F38" s="266" t="s">
        <v>443</v>
      </c>
      <c r="G38" s="267" t="s">
        <v>762</v>
      </c>
      <c r="H38" s="267" t="s">
        <v>763</v>
      </c>
      <c r="I38" s="337"/>
      <c r="J38" s="731" t="s">
        <v>444</v>
      </c>
    </row>
    <row r="39" spans="2:10" ht="58.5" customHeight="1" x14ac:dyDescent="0.35">
      <c r="B39" s="266" t="s">
        <v>764</v>
      </c>
      <c r="C39" s="266" t="s">
        <v>765</v>
      </c>
      <c r="D39" s="267" t="s">
        <v>766</v>
      </c>
      <c r="E39" s="267" t="s">
        <v>767</v>
      </c>
      <c r="F39" s="266" t="s">
        <v>443</v>
      </c>
      <c r="G39" s="267" t="s">
        <v>768</v>
      </c>
      <c r="H39" s="267"/>
      <c r="I39" s="337"/>
      <c r="J39" s="731" t="s">
        <v>444</v>
      </c>
    </row>
    <row r="40" spans="2:10" ht="58.5" customHeight="1" x14ac:dyDescent="0.35">
      <c r="B40" s="266" t="s">
        <v>769</v>
      </c>
      <c r="C40" s="266" t="s">
        <v>765</v>
      </c>
      <c r="D40" s="267" t="s">
        <v>766</v>
      </c>
      <c r="E40" s="267" t="s">
        <v>770</v>
      </c>
      <c r="F40" s="266" t="s">
        <v>443</v>
      </c>
      <c r="G40" s="267" t="s">
        <v>771</v>
      </c>
      <c r="H40" s="267" t="s">
        <v>772</v>
      </c>
      <c r="I40" s="337"/>
      <c r="J40" s="731" t="s">
        <v>444</v>
      </c>
    </row>
    <row r="41" spans="2:10" ht="58.5" customHeight="1" x14ac:dyDescent="0.35">
      <c r="B41" s="266" t="s">
        <v>773</v>
      </c>
      <c r="C41" s="266" t="s">
        <v>774</v>
      </c>
      <c r="D41" s="267" t="s">
        <v>775</v>
      </c>
      <c r="E41" s="267" t="s">
        <v>776</v>
      </c>
      <c r="F41" s="266" t="s">
        <v>443</v>
      </c>
      <c r="G41" s="267" t="s">
        <v>777</v>
      </c>
      <c r="H41" s="267"/>
      <c r="I41" s="337"/>
      <c r="J41" s="731" t="s">
        <v>444</v>
      </c>
    </row>
    <row r="42" spans="2:10" ht="58.5" customHeight="1" x14ac:dyDescent="0.35">
      <c r="B42" s="266" t="s">
        <v>778</v>
      </c>
      <c r="C42" s="266" t="s">
        <v>774</v>
      </c>
      <c r="D42" s="267" t="s">
        <v>775</v>
      </c>
      <c r="E42" s="267" t="s">
        <v>779</v>
      </c>
      <c r="F42" s="266" t="s">
        <v>443</v>
      </c>
      <c r="G42" s="267" t="s">
        <v>780</v>
      </c>
      <c r="H42" s="267" t="s">
        <v>781</v>
      </c>
      <c r="I42" s="337"/>
      <c r="J42" s="731" t="s">
        <v>444</v>
      </c>
    </row>
    <row r="43" spans="2:10" ht="58.5" customHeight="1" x14ac:dyDescent="0.35">
      <c r="B43" s="266" t="s">
        <v>782</v>
      </c>
      <c r="C43" s="266" t="s">
        <v>783</v>
      </c>
      <c r="D43" s="267" t="s">
        <v>784</v>
      </c>
      <c r="E43" s="267" t="s">
        <v>785</v>
      </c>
      <c r="F43" s="266" t="s">
        <v>443</v>
      </c>
      <c r="G43" s="267" t="s">
        <v>786</v>
      </c>
      <c r="H43" s="267"/>
      <c r="I43" s="337"/>
      <c r="J43" s="731" t="s">
        <v>444</v>
      </c>
    </row>
    <row r="44" spans="2:10" ht="58.5" customHeight="1" x14ac:dyDescent="0.35">
      <c r="B44" s="266" t="s">
        <v>787</v>
      </c>
      <c r="C44" s="266" t="s">
        <v>783</v>
      </c>
      <c r="D44" s="267" t="s">
        <v>784</v>
      </c>
      <c r="E44" s="267" t="s">
        <v>788</v>
      </c>
      <c r="F44" s="266" t="s">
        <v>443</v>
      </c>
      <c r="G44" s="267" t="s">
        <v>789</v>
      </c>
      <c r="H44" s="267" t="s">
        <v>790</v>
      </c>
      <c r="I44" s="337"/>
      <c r="J44" s="731" t="s">
        <v>444</v>
      </c>
    </row>
    <row r="45" spans="2:10" ht="58.5" customHeight="1" x14ac:dyDescent="0.35">
      <c r="B45" s="266" t="s">
        <v>791</v>
      </c>
      <c r="C45" s="266" t="s">
        <v>792</v>
      </c>
      <c r="D45" s="267" t="s">
        <v>793</v>
      </c>
      <c r="E45" s="267" t="s">
        <v>794</v>
      </c>
      <c r="F45" s="266" t="s">
        <v>471</v>
      </c>
      <c r="G45" s="267" t="s">
        <v>795</v>
      </c>
      <c r="H45" s="267"/>
      <c r="I45" s="337"/>
      <c r="J45" s="731" t="s">
        <v>444</v>
      </c>
    </row>
    <row r="46" spans="2:10" ht="58.5" customHeight="1" x14ac:dyDescent="0.35">
      <c r="B46" s="266" t="s">
        <v>796</v>
      </c>
      <c r="C46" s="266" t="s">
        <v>797</v>
      </c>
      <c r="D46" s="267" t="s">
        <v>798</v>
      </c>
      <c r="E46" s="267" t="s">
        <v>799</v>
      </c>
      <c r="F46" s="266" t="s">
        <v>471</v>
      </c>
      <c r="G46" s="267" t="s">
        <v>800</v>
      </c>
      <c r="H46" s="267" t="s">
        <v>801</v>
      </c>
      <c r="I46" s="337"/>
      <c r="J46" s="731" t="s">
        <v>444</v>
      </c>
    </row>
    <row r="47" spans="2:10" ht="58.5" customHeight="1" x14ac:dyDescent="0.35">
      <c r="B47" s="266" t="s">
        <v>802</v>
      </c>
      <c r="C47" s="266" t="s">
        <v>803</v>
      </c>
      <c r="D47" s="267" t="s">
        <v>804</v>
      </c>
      <c r="E47" s="267" t="s">
        <v>805</v>
      </c>
      <c r="F47" s="266" t="s">
        <v>443</v>
      </c>
      <c r="G47" s="267" t="s">
        <v>806</v>
      </c>
      <c r="H47" s="267" t="s">
        <v>807</v>
      </c>
      <c r="I47" s="337"/>
      <c r="J47" s="731" t="s">
        <v>444</v>
      </c>
    </row>
    <row r="48" spans="2:10" ht="58.5" customHeight="1" x14ac:dyDescent="0.35">
      <c r="B48" s="266" t="s">
        <v>808</v>
      </c>
      <c r="C48" s="266" t="s">
        <v>803</v>
      </c>
      <c r="D48" s="267" t="s">
        <v>804</v>
      </c>
      <c r="E48" s="267" t="s">
        <v>809</v>
      </c>
      <c r="F48" s="266" t="s">
        <v>443</v>
      </c>
      <c r="G48" s="267" t="s">
        <v>810</v>
      </c>
      <c r="H48" s="267" t="s">
        <v>811</v>
      </c>
      <c r="I48" s="337"/>
      <c r="J48" s="731" t="s">
        <v>444</v>
      </c>
    </row>
    <row r="49" spans="2:10" ht="58.5" customHeight="1" x14ac:dyDescent="0.35">
      <c r="B49" s="266" t="s">
        <v>812</v>
      </c>
      <c r="C49" s="266" t="s">
        <v>813</v>
      </c>
      <c r="D49" s="267" t="s">
        <v>814</v>
      </c>
      <c r="E49" s="267" t="s">
        <v>815</v>
      </c>
      <c r="F49" s="266" t="s">
        <v>443</v>
      </c>
      <c r="G49" s="267" t="s">
        <v>816</v>
      </c>
      <c r="H49" s="267" t="s">
        <v>817</v>
      </c>
      <c r="I49" s="337"/>
      <c r="J49" s="731" t="s">
        <v>444</v>
      </c>
    </row>
    <row r="50" spans="2:10" ht="58.5" customHeight="1" x14ac:dyDescent="0.35">
      <c r="B50" s="266" t="s">
        <v>818</v>
      </c>
      <c r="C50" s="266" t="s">
        <v>813</v>
      </c>
      <c r="D50" s="267" t="s">
        <v>814</v>
      </c>
      <c r="E50" s="267" t="s">
        <v>819</v>
      </c>
      <c r="F50" s="266" t="s">
        <v>443</v>
      </c>
      <c r="G50" s="267" t="s">
        <v>820</v>
      </c>
      <c r="H50" s="267" t="s">
        <v>821</v>
      </c>
      <c r="I50" s="337"/>
      <c r="J50" s="731" t="s">
        <v>444</v>
      </c>
    </row>
    <row r="51" spans="2:10" ht="58.5" customHeight="1" x14ac:dyDescent="0.35">
      <c r="B51" s="266" t="s">
        <v>822</v>
      </c>
      <c r="C51" s="266" t="s">
        <v>823</v>
      </c>
      <c r="D51" s="267" t="s">
        <v>824</v>
      </c>
      <c r="E51" s="267" t="s">
        <v>825</v>
      </c>
      <c r="F51" s="266" t="s">
        <v>443</v>
      </c>
      <c r="G51" s="267" t="s">
        <v>826</v>
      </c>
      <c r="H51" s="267" t="s">
        <v>827</v>
      </c>
      <c r="I51" s="337"/>
      <c r="J51" s="731" t="s">
        <v>444</v>
      </c>
    </row>
    <row r="52" spans="2:10" ht="58.5" customHeight="1" x14ac:dyDescent="0.35">
      <c r="B52" s="266" t="s">
        <v>828</v>
      </c>
      <c r="C52" s="266" t="s">
        <v>823</v>
      </c>
      <c r="D52" s="267" t="s">
        <v>824</v>
      </c>
      <c r="E52" s="267" t="s">
        <v>829</v>
      </c>
      <c r="F52" s="266" t="s">
        <v>443</v>
      </c>
      <c r="G52" s="267" t="s">
        <v>830</v>
      </c>
      <c r="H52" s="267" t="s">
        <v>831</v>
      </c>
      <c r="I52" s="337"/>
      <c r="J52" s="731" t="s">
        <v>444</v>
      </c>
    </row>
    <row r="53" spans="2:10" ht="58.5" customHeight="1" x14ac:dyDescent="0.35">
      <c r="B53" s="266" t="s">
        <v>832</v>
      </c>
      <c r="C53" s="266" t="s">
        <v>833</v>
      </c>
      <c r="D53" s="267" t="s">
        <v>834</v>
      </c>
      <c r="E53" s="267" t="s">
        <v>835</v>
      </c>
      <c r="F53" s="266" t="s">
        <v>443</v>
      </c>
      <c r="G53" s="267" t="s">
        <v>836</v>
      </c>
      <c r="H53" s="267" t="s">
        <v>837</v>
      </c>
      <c r="I53" s="337"/>
      <c r="J53" s="731" t="s">
        <v>444</v>
      </c>
    </row>
    <row r="54" spans="2:10" ht="58.5" customHeight="1" x14ac:dyDescent="0.35">
      <c r="B54" s="266" t="s">
        <v>838</v>
      </c>
      <c r="C54" s="266" t="s">
        <v>833</v>
      </c>
      <c r="D54" s="267" t="s">
        <v>834</v>
      </c>
      <c r="E54" s="267" t="s">
        <v>839</v>
      </c>
      <c r="F54" s="266" t="s">
        <v>443</v>
      </c>
      <c r="G54" s="267" t="s">
        <v>840</v>
      </c>
      <c r="H54" s="267" t="s">
        <v>841</v>
      </c>
      <c r="I54" s="337"/>
      <c r="J54" s="731" t="s">
        <v>444</v>
      </c>
    </row>
  </sheetData>
  <autoFilter ref="B3:J54" xr:uid="{00000000-0001-0000-0800-000000000000}"/>
  <mergeCells count="1">
    <mergeCell ref="B2:J2"/>
  </mergeCells>
  <conditionalFormatting sqref="B1 B10:I1000">
    <cfRule type="expression" dxfId="402" priority="19">
      <formula>OR($J1="New",$J1="Updated")</formula>
    </cfRule>
  </conditionalFormatting>
  <conditionalFormatting sqref="B9:H9">
    <cfRule type="expression" dxfId="401" priority="4">
      <formula>OR($J9="New",$J9="Updated")</formula>
    </cfRule>
  </conditionalFormatting>
  <conditionalFormatting sqref="B4:I7">
    <cfRule type="expression" dxfId="400" priority="15">
      <formula>OR($J4="New",$J4="Updated")</formula>
    </cfRule>
  </conditionalFormatting>
  <conditionalFormatting sqref="C1:I1 E3:I3 B8:H8 B3:C3">
    <cfRule type="expression" dxfId="399" priority="25">
      <formula>OR($J1="New",$J1="Updated")</formula>
    </cfRule>
  </conditionalFormatting>
  <conditionalFormatting sqref="D3">
    <cfRule type="expression" dxfId="398" priority="1">
      <formula>OR($I3="New",$I3="Updated")</formula>
    </cfRule>
  </conditionalFormatting>
  <conditionalFormatting sqref="F1 F3:F1000">
    <cfRule type="cellIs" dxfId="397" priority="22" operator="equal">
      <formula>"Pre-populated"</formula>
    </cfRule>
  </conditionalFormatting>
  <conditionalFormatting sqref="F3:F1000 F1">
    <cfRule type="cellIs" dxfId="396" priority="21" stopIfTrue="1" operator="equal">
      <formula>"Validation"</formula>
    </cfRule>
  </conditionalFormatting>
  <conditionalFormatting sqref="I8:I9">
    <cfRule type="expression" dxfId="395" priority="3">
      <formula>OR($J8="New",$J8="Updated")</formula>
    </cfRule>
  </conditionalFormatting>
  <conditionalFormatting sqref="J1 J3:J1000">
    <cfRule type="cellIs" dxfId="394" priority="23" operator="equal">
      <formula>"Updated"</formula>
    </cfRule>
    <cfRule type="cellIs" dxfId="393"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tabColor rgb="FFFFC000"/>
    <pageSetUpPr fitToPage="1"/>
  </sheetPr>
  <dimension ref="A1:O49"/>
  <sheetViews>
    <sheetView showGridLines="0" zoomScale="80" zoomScaleNormal="80" workbookViewId="0">
      <selection activeCell="B5" sqref="B5"/>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7265625" style="16" customWidth="1"/>
    <col min="6" max="13" width="18" style="16" customWidth="1"/>
    <col min="14" max="16384" width="10.453125" style="16"/>
  </cols>
  <sheetData>
    <row r="1" spans="1:13" x14ac:dyDescent="0.45">
      <c r="A1" s="3"/>
    </row>
    <row r="2" spans="1:13" x14ac:dyDescent="0.45">
      <c r="A2" s="3"/>
    </row>
    <row r="3" spans="1:13" ht="15" customHeight="1" x14ac:dyDescent="0.45"/>
    <row r="4" spans="1:13" s="79" customFormat="1" ht="25.5" customHeight="1" x14ac:dyDescent="0.7">
      <c r="A4" s="16"/>
      <c r="B4" s="80"/>
      <c r="C4" s="80" t="s">
        <v>364</v>
      </c>
      <c r="D4" s="80"/>
      <c r="E4" s="80"/>
      <c r="F4" s="80"/>
      <c r="G4" s="80"/>
      <c r="H4" s="80"/>
      <c r="I4" s="80"/>
      <c r="J4" s="80"/>
      <c r="K4" s="80"/>
      <c r="L4" s="8"/>
      <c r="M4" s="8" t="s">
        <v>394</v>
      </c>
    </row>
    <row r="5" spans="1:13" ht="21" x14ac:dyDescent="0.45">
      <c r="F5" s="81"/>
    </row>
    <row r="6" spans="1:13" ht="25" x14ac:dyDescent="0.7">
      <c r="A6" s="79"/>
      <c r="B6" s="79"/>
      <c r="C6" s="82"/>
      <c r="D6" s="6" t="s">
        <v>842</v>
      </c>
      <c r="E6" s="98"/>
      <c r="F6" s="6"/>
      <c r="G6" s="5"/>
      <c r="H6" s="5"/>
      <c r="I6" s="5"/>
      <c r="J6" s="5"/>
      <c r="K6" s="5"/>
      <c r="L6" s="5"/>
      <c r="M6" s="5"/>
    </row>
    <row r="7" spans="1:13" x14ac:dyDescent="0.45">
      <c r="E7" s="3"/>
    </row>
    <row r="8" spans="1:13" customFormat="1" ht="17.5" x14ac:dyDescent="0.45">
      <c r="A8" s="714"/>
      <c r="B8" s="714"/>
      <c r="C8" s="714"/>
      <c r="D8" s="172" t="s">
        <v>843</v>
      </c>
      <c r="E8" s="173"/>
      <c r="F8" s="173"/>
      <c r="G8" s="173"/>
      <c r="H8" s="174"/>
      <c r="I8" s="173"/>
      <c r="J8" s="16"/>
      <c r="K8" s="16"/>
      <c r="L8" s="16"/>
      <c r="M8" s="16"/>
    </row>
    <row r="9" spans="1:13" x14ac:dyDescent="0.45">
      <c r="E9" s="3"/>
    </row>
    <row r="10" spans="1:13" ht="16.149999999999999" customHeight="1" x14ac:dyDescent="0.45">
      <c r="C10" s="52"/>
      <c r="D10" s="861" t="s">
        <v>844</v>
      </c>
      <c r="E10" s="861"/>
      <c r="F10" s="861"/>
      <c r="G10" s="861"/>
      <c r="H10" s="861"/>
      <c r="I10" s="861"/>
      <c r="J10" s="861"/>
      <c r="K10" s="861"/>
      <c r="L10" s="861"/>
      <c r="M10" s="861"/>
    </row>
    <row r="11" spans="1:13" ht="19.5" customHeight="1" x14ac:dyDescent="0.45">
      <c r="A11" s="3"/>
      <c r="D11" s="861"/>
      <c r="E11" s="861"/>
      <c r="F11" s="861"/>
      <c r="G11" s="861"/>
      <c r="H11" s="861"/>
      <c r="I11" s="861"/>
      <c r="J11" s="861"/>
      <c r="K11" s="861"/>
      <c r="L11" s="861"/>
      <c r="M11" s="861"/>
    </row>
    <row r="12" spans="1:13" ht="16.149999999999999" customHeight="1" x14ac:dyDescent="0.45">
      <c r="A12" s="3"/>
      <c r="B12" s="78"/>
      <c r="C12" s="78"/>
    </row>
    <row r="13" spans="1:13" ht="16.149999999999999" customHeight="1" x14ac:dyDescent="0.45">
      <c r="B13" s="78"/>
      <c r="C13" s="78"/>
      <c r="D13" s="848"/>
      <c r="E13" s="849"/>
      <c r="F13" s="852" t="s">
        <v>845</v>
      </c>
      <c r="G13" s="853"/>
      <c r="H13" s="853"/>
      <c r="I13" s="853"/>
      <c r="J13" s="853"/>
      <c r="K13" s="853"/>
      <c r="L13" s="853"/>
      <c r="M13" s="854"/>
    </row>
    <row r="14" spans="1:13" ht="36" customHeight="1" x14ac:dyDescent="0.45">
      <c r="B14" s="78"/>
      <c r="C14" s="78"/>
      <c r="D14" s="850"/>
      <c r="E14" s="851"/>
      <c r="F14" s="84" t="s">
        <v>846</v>
      </c>
      <c r="G14" s="84" t="s">
        <v>847</v>
      </c>
      <c r="H14" s="84" t="s">
        <v>848</v>
      </c>
      <c r="I14" s="84" t="s">
        <v>849</v>
      </c>
      <c r="J14" s="84" t="s">
        <v>850</v>
      </c>
      <c r="K14" s="84" t="s">
        <v>851</v>
      </c>
      <c r="L14" s="84" t="s">
        <v>852</v>
      </c>
      <c r="M14" s="85" t="s">
        <v>853</v>
      </c>
    </row>
    <row r="15" spans="1:13" ht="36" customHeight="1" x14ac:dyDescent="0.45">
      <c r="B15" s="78"/>
      <c r="C15" s="86"/>
      <c r="D15" s="862"/>
      <c r="E15" s="863"/>
      <c r="F15" s="87" t="s">
        <v>502</v>
      </c>
      <c r="G15" s="87" t="s">
        <v>503</v>
      </c>
      <c r="H15" s="87" t="s">
        <v>524</v>
      </c>
      <c r="I15" s="87" t="s">
        <v>525</v>
      </c>
      <c r="J15" s="87" t="s">
        <v>526</v>
      </c>
      <c r="K15" s="87" t="s">
        <v>527</v>
      </c>
      <c r="L15" s="87" t="s">
        <v>528</v>
      </c>
      <c r="M15" s="88" t="s">
        <v>529</v>
      </c>
    </row>
    <row r="16" spans="1:13" ht="32" x14ac:dyDescent="0.45">
      <c r="B16" s="89"/>
      <c r="C16" s="90"/>
      <c r="D16" s="71">
        <v>1</v>
      </c>
      <c r="E16" s="91" t="s">
        <v>854</v>
      </c>
      <c r="F16" s="265" t="s">
        <v>587</v>
      </c>
      <c r="G16" s="265" t="s">
        <v>587</v>
      </c>
      <c r="H16" s="265" t="s">
        <v>855</v>
      </c>
      <c r="I16" s="265" t="s">
        <v>856</v>
      </c>
      <c r="J16" s="265" t="s">
        <v>857</v>
      </c>
      <c r="K16" s="265" t="s">
        <v>858</v>
      </c>
      <c r="L16" s="219" t="s">
        <v>859</v>
      </c>
      <c r="M16" s="265" t="s">
        <v>860</v>
      </c>
    </row>
    <row r="17" spans="1:13" ht="32" x14ac:dyDescent="0.45">
      <c r="B17" s="89"/>
      <c r="C17" s="93"/>
      <c r="D17" s="71">
        <v>2</v>
      </c>
      <c r="E17" s="91" t="s">
        <v>861</v>
      </c>
      <c r="F17" s="265" t="s">
        <v>587</v>
      </c>
      <c r="G17" s="265" t="s">
        <v>587</v>
      </c>
      <c r="H17" s="265" t="s">
        <v>862</v>
      </c>
      <c r="I17" s="265" t="s">
        <v>863</v>
      </c>
      <c r="J17" s="265" t="s">
        <v>864</v>
      </c>
      <c r="K17" s="265" t="s">
        <v>865</v>
      </c>
      <c r="L17" s="219" t="s">
        <v>866</v>
      </c>
      <c r="M17" s="265" t="s">
        <v>867</v>
      </c>
    </row>
    <row r="19" spans="1:13" customFormat="1" ht="17.5" x14ac:dyDescent="0.45">
      <c r="A19" s="714"/>
      <c r="B19" s="714"/>
      <c r="C19" s="714"/>
      <c r="D19" s="172" t="s">
        <v>868</v>
      </c>
      <c r="E19" s="173"/>
      <c r="F19" s="173"/>
      <c r="G19" s="173"/>
      <c r="H19" s="174"/>
      <c r="I19" s="173"/>
      <c r="J19" s="16"/>
      <c r="K19" s="16"/>
      <c r="L19" s="16"/>
      <c r="M19" s="16"/>
    </row>
    <row r="21" spans="1:13" ht="105" customHeight="1" x14ac:dyDescent="0.45">
      <c r="C21" s="52"/>
      <c r="D21" s="809" t="s">
        <v>869</v>
      </c>
      <c r="E21" s="809"/>
      <c r="F21" s="809"/>
      <c r="G21" s="809"/>
      <c r="H21" s="809"/>
      <c r="I21" s="809"/>
      <c r="J21" s="809"/>
      <c r="K21" s="809"/>
      <c r="L21" s="809"/>
      <c r="M21" s="809"/>
    </row>
    <row r="22" spans="1:13" ht="21.65" customHeight="1" x14ac:dyDescent="0.45">
      <c r="A22" s="3"/>
      <c r="D22" s="809"/>
      <c r="E22" s="809"/>
      <c r="F22" s="809"/>
      <c r="G22" s="809"/>
      <c r="H22" s="809"/>
      <c r="I22" s="809"/>
      <c r="J22" s="809"/>
      <c r="K22" s="809"/>
      <c r="L22" s="809"/>
      <c r="M22" s="809"/>
    </row>
    <row r="23" spans="1:13" customFormat="1" x14ac:dyDescent="0.45">
      <c r="A23" s="714"/>
      <c r="B23" s="714"/>
      <c r="C23" s="714"/>
      <c r="D23" s="16"/>
      <c r="E23" s="16"/>
      <c r="F23" s="16"/>
      <c r="G23" s="16"/>
      <c r="H23" s="16"/>
      <c r="I23" s="16"/>
      <c r="J23" s="16"/>
      <c r="K23" s="16"/>
      <c r="L23" s="16"/>
      <c r="M23" s="16"/>
    </row>
    <row r="24" spans="1:13" customFormat="1" ht="50.15" customHeight="1" x14ac:dyDescent="0.35">
      <c r="A24" s="714"/>
      <c r="B24" s="714"/>
      <c r="C24" s="714"/>
      <c r="D24" s="855" t="s">
        <v>870</v>
      </c>
      <c r="E24" s="856"/>
      <c r="F24" s="856"/>
      <c r="G24" s="856"/>
      <c r="H24" s="856"/>
      <c r="I24" s="856"/>
      <c r="J24" s="856"/>
      <c r="K24" s="856"/>
      <c r="L24" s="856"/>
      <c r="M24" s="857"/>
    </row>
    <row r="25" spans="1:13" customFormat="1" x14ac:dyDescent="0.45">
      <c r="A25" s="714"/>
      <c r="B25" s="714"/>
      <c r="C25" s="714"/>
      <c r="D25" s="16"/>
      <c r="E25" s="16"/>
      <c r="F25" s="16"/>
      <c r="G25" s="16"/>
      <c r="H25" s="16"/>
      <c r="I25" s="16"/>
      <c r="J25" s="16"/>
      <c r="K25" s="16"/>
      <c r="L25" s="16"/>
      <c r="M25" s="16"/>
    </row>
    <row r="26" spans="1:13" customFormat="1" ht="17.5" x14ac:dyDescent="0.45">
      <c r="A26" s="714"/>
      <c r="B26" s="714"/>
      <c r="C26" s="714"/>
      <c r="D26" s="16"/>
      <c r="E26" s="176" t="s">
        <v>871</v>
      </c>
      <c r="F26" s="16"/>
      <c r="G26" s="16"/>
      <c r="H26" s="16"/>
      <c r="I26" s="16"/>
      <c r="J26" s="16"/>
      <c r="K26" s="16"/>
      <c r="L26" s="16"/>
      <c r="M26" s="16"/>
    </row>
    <row r="27" spans="1:13" customFormat="1" x14ac:dyDescent="0.45">
      <c r="A27" s="714"/>
      <c r="B27" s="714"/>
      <c r="C27" s="714"/>
      <c r="D27" s="16"/>
      <c r="E27" s="714"/>
      <c r="F27" s="54" t="s">
        <v>530</v>
      </c>
      <c r="G27" s="714"/>
      <c r="H27" s="714"/>
      <c r="I27" s="714"/>
      <c r="J27" s="16"/>
      <c r="K27" s="16"/>
      <c r="L27" s="16"/>
      <c r="M27" s="16"/>
    </row>
    <row r="28" spans="1:13" customFormat="1" ht="48.75" customHeight="1" x14ac:dyDescent="0.45">
      <c r="A28" s="714"/>
      <c r="B28" s="714"/>
      <c r="C28" s="714"/>
      <c r="D28" s="71">
        <v>1</v>
      </c>
      <c r="E28" s="91" t="s">
        <v>872</v>
      </c>
      <c r="F28" s="276" t="s">
        <v>408</v>
      </c>
      <c r="G28" s="714"/>
      <c r="H28" s="714"/>
      <c r="I28" s="714"/>
      <c r="J28" s="16"/>
      <c r="K28" s="16"/>
      <c r="L28" s="16"/>
      <c r="M28" s="16"/>
    </row>
    <row r="29" spans="1:13" customFormat="1" ht="48.75" customHeight="1" x14ac:dyDescent="0.45">
      <c r="A29" s="714"/>
      <c r="B29" s="714"/>
      <c r="C29" s="714"/>
      <c r="D29" s="71">
        <v>2</v>
      </c>
      <c r="E29" s="91" t="s">
        <v>873</v>
      </c>
      <c r="F29" s="276" t="s">
        <v>874</v>
      </c>
      <c r="G29" s="714"/>
      <c r="H29" s="714"/>
      <c r="I29" s="714"/>
      <c r="J29" s="16"/>
      <c r="K29" s="16"/>
      <c r="L29" s="16"/>
      <c r="M29" s="16"/>
    </row>
    <row r="30" spans="1:13" customFormat="1" ht="48.75" customHeight="1" x14ac:dyDescent="0.45">
      <c r="A30" s="714"/>
      <c r="B30" s="714"/>
      <c r="C30" s="714"/>
      <c r="D30" s="71">
        <v>3</v>
      </c>
      <c r="E30" s="91" t="s">
        <v>875</v>
      </c>
      <c r="F30" s="276" t="s">
        <v>876</v>
      </c>
      <c r="G30" s="714"/>
      <c r="H30" s="714"/>
      <c r="I30" s="714"/>
      <c r="J30" s="16"/>
      <c r="K30" s="16"/>
      <c r="L30" s="16"/>
      <c r="M30" s="16"/>
    </row>
    <row r="31" spans="1:13" customFormat="1" x14ac:dyDescent="0.45">
      <c r="A31" s="714"/>
      <c r="B31" s="714"/>
      <c r="C31" s="714"/>
      <c r="D31" s="714"/>
      <c r="E31" s="714"/>
      <c r="F31" s="714"/>
      <c r="G31" s="714"/>
      <c r="H31" s="714"/>
      <c r="I31" s="714"/>
      <c r="J31" s="16"/>
      <c r="K31" s="16"/>
      <c r="L31" s="16"/>
      <c r="M31" s="16"/>
    </row>
    <row r="32" spans="1:13" customFormat="1" ht="17.5" x14ac:dyDescent="0.45">
      <c r="A32" s="714"/>
      <c r="B32" s="714"/>
      <c r="C32" s="714"/>
      <c r="D32" s="52" t="s">
        <v>877</v>
      </c>
      <c r="E32" s="16"/>
      <c r="F32" s="16"/>
      <c r="G32" s="16"/>
      <c r="H32" s="16"/>
      <c r="I32" s="16"/>
      <c r="J32" s="16"/>
      <c r="K32" s="16"/>
      <c r="L32" s="16"/>
      <c r="M32" s="16"/>
    </row>
    <row r="33" spans="1:15" customFormat="1" x14ac:dyDescent="0.45">
      <c r="A33" s="714"/>
      <c r="B33" s="714"/>
      <c r="C33" s="714"/>
      <c r="D33" s="16"/>
      <c r="E33" s="16"/>
      <c r="F33" s="16"/>
      <c r="G33" s="16"/>
      <c r="H33" s="16"/>
      <c r="I33" s="16"/>
      <c r="J33" s="16"/>
      <c r="K33" s="16"/>
      <c r="L33" s="16"/>
      <c r="M33" s="16"/>
    </row>
    <row r="34" spans="1:15" customFormat="1" ht="42.65" customHeight="1" x14ac:dyDescent="0.45">
      <c r="A34" s="714"/>
      <c r="B34" s="714"/>
      <c r="C34" s="714"/>
      <c r="D34" s="858" t="s">
        <v>878</v>
      </c>
      <c r="E34" s="859"/>
      <c r="F34" s="859"/>
      <c r="G34" s="859"/>
      <c r="H34" s="859"/>
      <c r="I34" s="859"/>
      <c r="J34" s="859"/>
      <c r="K34" s="859"/>
      <c r="L34" s="859"/>
      <c r="M34" s="860"/>
    </row>
    <row r="36" spans="1:15" ht="28.15" customHeight="1" x14ac:dyDescent="0.45">
      <c r="A36" s="3"/>
      <c r="F36" s="180"/>
      <c r="G36" s="180"/>
      <c r="I36" s="180"/>
      <c r="J36" s="180"/>
      <c r="K36" s="180"/>
      <c r="L36" s="180"/>
      <c r="M36" s="180"/>
    </row>
    <row r="37" spans="1:15" ht="16.149999999999999" customHeight="1" x14ac:dyDescent="0.45">
      <c r="B37" s="78"/>
      <c r="C37" s="78"/>
      <c r="D37" s="848"/>
      <c r="E37" s="849"/>
      <c r="F37" s="852" t="s">
        <v>845</v>
      </c>
      <c r="G37" s="853"/>
      <c r="H37" s="853"/>
      <c r="I37" s="853"/>
      <c r="J37" s="853"/>
      <c r="K37" s="853"/>
      <c r="L37" s="853"/>
      <c r="M37" s="854"/>
    </row>
    <row r="38" spans="1:15" ht="36" customHeight="1" x14ac:dyDescent="0.45">
      <c r="B38" s="78"/>
      <c r="C38" s="78"/>
      <c r="D38" s="850"/>
      <c r="E38" s="851"/>
      <c r="F38" s="84" t="s">
        <v>846</v>
      </c>
      <c r="G38" s="84" t="s">
        <v>847</v>
      </c>
      <c r="H38" s="84" t="s">
        <v>848</v>
      </c>
      <c r="I38" s="84" t="s">
        <v>849</v>
      </c>
      <c r="J38" s="84" t="s">
        <v>850</v>
      </c>
      <c r="K38" s="84" t="s">
        <v>851</v>
      </c>
      <c r="L38" s="84" t="s">
        <v>852</v>
      </c>
      <c r="M38" s="85" t="s">
        <v>853</v>
      </c>
    </row>
    <row r="39" spans="1:15" ht="36" customHeight="1" x14ac:dyDescent="0.45">
      <c r="B39" s="78"/>
      <c r="C39" s="86"/>
      <c r="D39" s="71">
        <v>1</v>
      </c>
      <c r="E39" s="91" t="s">
        <v>879</v>
      </c>
      <c r="F39" s="87" t="s">
        <v>531</v>
      </c>
      <c r="G39" s="87" t="s">
        <v>880</v>
      </c>
      <c r="H39" s="87" t="s">
        <v>881</v>
      </c>
      <c r="I39" s="87" t="s">
        <v>882</v>
      </c>
      <c r="J39" s="87" t="s">
        <v>883</v>
      </c>
      <c r="K39" s="87" t="s">
        <v>884</v>
      </c>
      <c r="L39" s="87" t="s">
        <v>885</v>
      </c>
      <c r="M39" s="88" t="s">
        <v>886</v>
      </c>
    </row>
    <row r="40" spans="1:15" ht="54" customHeight="1" x14ac:dyDescent="0.45">
      <c r="D40" s="714"/>
      <c r="E40" s="624" t="s">
        <v>887</v>
      </c>
      <c r="F40" s="623" t="s">
        <v>587</v>
      </c>
      <c r="G40" s="623" t="s">
        <v>587</v>
      </c>
      <c r="H40" s="623" t="s">
        <v>888</v>
      </c>
      <c r="I40" s="623" t="s">
        <v>889</v>
      </c>
      <c r="J40" s="623" t="s">
        <v>890</v>
      </c>
      <c r="K40" s="623" t="s">
        <v>891</v>
      </c>
      <c r="L40" s="623" t="s">
        <v>892</v>
      </c>
      <c r="M40" s="623" t="s">
        <v>893</v>
      </c>
    </row>
    <row r="41" spans="1:15" ht="54" customHeight="1" x14ac:dyDescent="0.45">
      <c r="D41" s="714"/>
      <c r="E41" s="624" t="s">
        <v>894</v>
      </c>
      <c r="F41" s="623" t="s">
        <v>587</v>
      </c>
      <c r="G41" s="623" t="s">
        <v>587</v>
      </c>
      <c r="H41" s="623" t="s">
        <v>888</v>
      </c>
      <c r="I41" s="623" t="s">
        <v>889</v>
      </c>
      <c r="J41" s="623" t="s">
        <v>890</v>
      </c>
      <c r="K41" s="623" t="s">
        <v>891</v>
      </c>
      <c r="L41" s="623" t="s">
        <v>892</v>
      </c>
      <c r="M41" s="623" t="s">
        <v>893</v>
      </c>
    </row>
    <row r="42" spans="1:15" ht="54" customHeight="1" x14ac:dyDescent="0.45">
      <c r="D42" s="714"/>
      <c r="E42" s="624" t="s">
        <v>895</v>
      </c>
      <c r="F42" s="623" t="s">
        <v>587</v>
      </c>
      <c r="G42" s="623" t="s">
        <v>587</v>
      </c>
      <c r="H42" s="623" t="s">
        <v>888</v>
      </c>
      <c r="I42" s="623" t="s">
        <v>889</v>
      </c>
      <c r="J42" s="623" t="s">
        <v>890</v>
      </c>
      <c r="K42" s="623" t="s">
        <v>891</v>
      </c>
      <c r="L42" s="623" t="s">
        <v>892</v>
      </c>
      <c r="M42" s="623" t="s">
        <v>893</v>
      </c>
    </row>
    <row r="43" spans="1:15" ht="54" customHeight="1" x14ac:dyDescent="0.45">
      <c r="D43" s="732" t="s">
        <v>896</v>
      </c>
      <c r="E43" s="612" t="s">
        <v>897</v>
      </c>
      <c r="F43" s="614"/>
      <c r="G43" s="614"/>
      <c r="H43" s="614"/>
      <c r="I43" s="614"/>
      <c r="J43" s="614"/>
      <c r="K43" s="614"/>
      <c r="L43" s="614"/>
      <c r="M43" s="614"/>
    </row>
    <row r="44" spans="1:15" ht="54" customHeight="1" x14ac:dyDescent="0.45">
      <c r="D44" s="732" t="s">
        <v>898</v>
      </c>
      <c r="E44" s="612" t="s">
        <v>899</v>
      </c>
      <c r="F44" s="614"/>
      <c r="G44" s="614"/>
      <c r="H44" s="614"/>
      <c r="I44" s="614"/>
      <c r="J44" s="614"/>
      <c r="K44" s="614"/>
      <c r="L44" s="614"/>
      <c r="M44" s="614"/>
    </row>
    <row r="45" spans="1:15" ht="54" customHeight="1" x14ac:dyDescent="0.45">
      <c r="D45" s="732" t="s">
        <v>900</v>
      </c>
      <c r="E45" s="612" t="s">
        <v>901</v>
      </c>
      <c r="F45" s="614"/>
      <c r="G45" s="614"/>
      <c r="H45" s="614"/>
      <c r="I45" s="614"/>
      <c r="J45" s="614"/>
      <c r="K45" s="614"/>
      <c r="L45" s="614"/>
      <c r="M45" s="614"/>
    </row>
    <row r="46" spans="1:15" ht="54" customHeight="1" x14ac:dyDescent="0.45">
      <c r="D46" s="732" t="s">
        <v>902</v>
      </c>
      <c r="E46" s="612" t="s">
        <v>903</v>
      </c>
      <c r="F46" s="614"/>
      <c r="G46" s="614"/>
      <c r="H46" s="614"/>
      <c r="I46" s="614"/>
      <c r="J46" s="614"/>
      <c r="K46" s="614"/>
      <c r="L46" s="614"/>
      <c r="M46" s="614"/>
      <c r="N46" s="180"/>
      <c r="O46" s="180"/>
    </row>
    <row r="47" spans="1:15" ht="54" customHeight="1" x14ac:dyDescent="0.45">
      <c r="D47" s="71">
        <v>2</v>
      </c>
      <c r="E47" s="91" t="s">
        <v>904</v>
      </c>
      <c r="F47" s="353" t="s">
        <v>905</v>
      </c>
      <c r="G47" s="353" t="s">
        <v>906</v>
      </c>
      <c r="H47" s="353" t="s">
        <v>907</v>
      </c>
      <c r="I47" s="353" t="s">
        <v>908</v>
      </c>
      <c r="J47" s="353" t="s">
        <v>909</v>
      </c>
      <c r="K47" s="353" t="s">
        <v>910</v>
      </c>
      <c r="L47" s="353" t="s">
        <v>911</v>
      </c>
      <c r="M47" s="353" t="s">
        <v>912</v>
      </c>
    </row>
    <row r="48" spans="1:15" ht="54" customHeight="1" x14ac:dyDescent="0.45">
      <c r="D48" s="71">
        <v>3</v>
      </c>
      <c r="E48" s="91" t="s">
        <v>913</v>
      </c>
      <c r="F48" s="355" t="s">
        <v>914</v>
      </c>
      <c r="G48" s="355" t="s">
        <v>915</v>
      </c>
      <c r="H48" s="355" t="s">
        <v>916</v>
      </c>
      <c r="I48" s="355" t="s">
        <v>917</v>
      </c>
      <c r="J48" s="355" t="s">
        <v>918</v>
      </c>
      <c r="K48" s="355" t="s">
        <v>919</v>
      </c>
      <c r="L48" s="355" t="s">
        <v>920</v>
      </c>
      <c r="M48" s="355" t="s">
        <v>921</v>
      </c>
    </row>
    <row r="49" spans="4:13" ht="54" customHeight="1" x14ac:dyDescent="0.45">
      <c r="D49" s="71">
        <v>4</v>
      </c>
      <c r="E49" s="91" t="s">
        <v>922</v>
      </c>
      <c r="F49" s="355" t="s">
        <v>923</v>
      </c>
      <c r="G49" s="355" t="s">
        <v>924</v>
      </c>
      <c r="H49" s="355" t="s">
        <v>925</v>
      </c>
      <c r="I49" s="355" t="s">
        <v>926</v>
      </c>
      <c r="J49" s="355" t="s">
        <v>927</v>
      </c>
      <c r="K49" s="355" t="s">
        <v>928</v>
      </c>
      <c r="L49" s="355" t="s">
        <v>929</v>
      </c>
      <c r="M49" s="355" t="s">
        <v>930</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392" priority="4">
      <formula>ISNUMBER(F28)</formula>
    </cfRule>
  </conditionalFormatting>
  <conditionalFormatting sqref="F8:M8">
    <cfRule type="expression" dxfId="391" priority="5">
      <formula>ISNUMBER(F8)</formula>
    </cfRule>
  </conditionalFormatting>
  <conditionalFormatting sqref="F16:M22 G23:I23 F35:M35">
    <cfRule type="expression" dxfId="390" priority="10">
      <formula>ISNUMBER(F16)</formula>
    </cfRule>
  </conditionalFormatting>
  <conditionalFormatting sqref="F40:M49">
    <cfRule type="expression" dxfId="389" priority="6">
      <formula>ISNUMBER(F40)</formula>
    </cfRule>
  </conditionalFormatting>
  <conditionalFormatting sqref="G25:I33">
    <cfRule type="expression" dxfId="388"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pageSetUpPr fitToPage="1"/>
  </sheetPr>
  <dimension ref="B1:J103"/>
  <sheetViews>
    <sheetView zoomScale="70" zoomScaleNormal="70" zoomScaleSheetLayoutView="55" workbookViewId="0">
      <pane ySplit="3" topLeftCell="A4" activePane="bottomLeft" state="frozen"/>
      <selection activeCell="A4" sqref="A4"/>
      <selection pane="bottomLeft"/>
    </sheetView>
  </sheetViews>
  <sheetFormatPr defaultColWidth="9.26953125" defaultRowHeight="14.5" x14ac:dyDescent="0.35"/>
  <cols>
    <col min="1" max="1" width="13.453125" style="617" customWidth="1"/>
    <col min="2" max="3" width="11.7265625" style="618" customWidth="1"/>
    <col min="4" max="5" width="28" style="619" customWidth="1"/>
    <col min="6" max="6" width="9.7265625" style="619" customWidth="1"/>
    <col min="7" max="8" width="44.26953125" style="619" customWidth="1"/>
    <col min="9" max="9" width="40.7265625" style="619" customWidth="1"/>
    <col min="10" max="10" width="12.7265625" style="617" customWidth="1"/>
    <col min="11" max="16384" width="9.26953125" style="617"/>
  </cols>
  <sheetData>
    <row r="1" spans="2:10" ht="27.75" customHeight="1" x14ac:dyDescent="0.35">
      <c r="B1" s="617"/>
    </row>
    <row r="2" spans="2:10" ht="48" customHeight="1" x14ac:dyDescent="0.35">
      <c r="B2" s="798" t="s">
        <v>931</v>
      </c>
      <c r="C2" s="799"/>
      <c r="D2" s="799"/>
      <c r="E2" s="799"/>
      <c r="F2" s="799"/>
      <c r="G2" s="799"/>
      <c r="H2" s="799"/>
      <c r="I2" s="799"/>
      <c r="J2" s="799"/>
    </row>
    <row r="3" spans="2:10" ht="32.25" customHeight="1" x14ac:dyDescent="0.35">
      <c r="B3" s="262" t="s">
        <v>433</v>
      </c>
      <c r="C3" s="262" t="s">
        <v>434</v>
      </c>
      <c r="D3" s="262" t="s">
        <v>435</v>
      </c>
      <c r="E3" s="262" t="s">
        <v>69</v>
      </c>
      <c r="F3" s="262" t="s">
        <v>436</v>
      </c>
      <c r="G3" s="263" t="s">
        <v>437</v>
      </c>
      <c r="H3" s="498" t="s">
        <v>592</v>
      </c>
      <c r="I3" s="336" t="s">
        <v>438</v>
      </c>
      <c r="J3" s="262" t="s">
        <v>369</v>
      </c>
    </row>
    <row r="4" spans="2:10" ht="58.5" customHeight="1" x14ac:dyDescent="0.35">
      <c r="B4" s="266" t="s">
        <v>932</v>
      </c>
      <c r="C4" s="266" t="s">
        <v>594</v>
      </c>
      <c r="D4" s="267" t="s">
        <v>933</v>
      </c>
      <c r="E4" s="267" t="s">
        <v>934</v>
      </c>
      <c r="F4" s="266" t="s">
        <v>443</v>
      </c>
      <c r="G4" s="267" t="s">
        <v>935</v>
      </c>
      <c r="H4" s="267"/>
      <c r="I4" s="337"/>
      <c r="J4" s="625" t="s">
        <v>444</v>
      </c>
    </row>
    <row r="5" spans="2:10" ht="58.5" customHeight="1" x14ac:dyDescent="0.35">
      <c r="B5" s="266" t="s">
        <v>936</v>
      </c>
      <c r="C5" s="266" t="s">
        <v>605</v>
      </c>
      <c r="D5" s="267" t="s">
        <v>937</v>
      </c>
      <c r="E5" s="267" t="s">
        <v>934</v>
      </c>
      <c r="F5" s="266" t="s">
        <v>443</v>
      </c>
      <c r="G5" s="267" t="s">
        <v>938</v>
      </c>
      <c r="H5" s="267"/>
      <c r="I5" s="337"/>
      <c r="J5" s="625" t="s">
        <v>444</v>
      </c>
    </row>
    <row r="6" spans="2:10" ht="58.5" customHeight="1" x14ac:dyDescent="0.35">
      <c r="B6" s="266" t="s">
        <v>939</v>
      </c>
      <c r="C6" s="266" t="s">
        <v>940</v>
      </c>
      <c r="D6" s="267" t="s">
        <v>941</v>
      </c>
      <c r="E6" s="267" t="s">
        <v>942</v>
      </c>
      <c r="F6" s="266" t="s">
        <v>443</v>
      </c>
      <c r="G6" s="267" t="s">
        <v>943</v>
      </c>
      <c r="H6" s="267"/>
      <c r="I6" s="337"/>
      <c r="J6" s="625" t="s">
        <v>444</v>
      </c>
    </row>
    <row r="7" spans="2:10" ht="58.5" customHeight="1" x14ac:dyDescent="0.35">
      <c r="B7" s="266" t="s">
        <v>944</v>
      </c>
      <c r="C7" s="266" t="s">
        <v>693</v>
      </c>
      <c r="D7" s="267" t="s">
        <v>945</v>
      </c>
      <c r="E7" s="267" t="s">
        <v>942</v>
      </c>
      <c r="F7" s="266" t="s">
        <v>443</v>
      </c>
      <c r="G7" s="267" t="s">
        <v>946</v>
      </c>
      <c r="H7" s="267"/>
      <c r="I7" s="337"/>
      <c r="J7" s="625" t="s">
        <v>444</v>
      </c>
    </row>
    <row r="8" spans="2:10" ht="58.5" customHeight="1" x14ac:dyDescent="0.35">
      <c r="B8" s="266" t="s">
        <v>947</v>
      </c>
      <c r="C8" s="266" t="s">
        <v>948</v>
      </c>
      <c r="D8" s="267" t="s">
        <v>949</v>
      </c>
      <c r="E8" s="267" t="s">
        <v>942</v>
      </c>
      <c r="F8" s="266" t="s">
        <v>443</v>
      </c>
      <c r="G8" s="267" t="s">
        <v>950</v>
      </c>
      <c r="H8" s="267"/>
      <c r="I8" s="337"/>
      <c r="J8" s="625" t="s">
        <v>444</v>
      </c>
    </row>
    <row r="9" spans="2:10" ht="58.5" customHeight="1" x14ac:dyDescent="0.35">
      <c r="B9" s="266" t="s">
        <v>951</v>
      </c>
      <c r="C9" s="266" t="s">
        <v>952</v>
      </c>
      <c r="D9" s="267" t="s">
        <v>953</v>
      </c>
      <c r="E9" s="267" t="s">
        <v>942</v>
      </c>
      <c r="F9" s="266" t="s">
        <v>443</v>
      </c>
      <c r="G9" s="267" t="s">
        <v>954</v>
      </c>
      <c r="H9" s="267"/>
      <c r="I9" s="337"/>
      <c r="J9" s="625" t="s">
        <v>444</v>
      </c>
    </row>
    <row r="10" spans="2:10" ht="58.5" customHeight="1" x14ac:dyDescent="0.35">
      <c r="B10" s="266" t="s">
        <v>955</v>
      </c>
      <c r="C10" s="266" t="s">
        <v>383</v>
      </c>
      <c r="D10" s="267" t="s">
        <v>956</v>
      </c>
      <c r="E10" s="267" t="s">
        <v>934</v>
      </c>
      <c r="F10" s="266" t="s">
        <v>443</v>
      </c>
      <c r="G10" s="267" t="s">
        <v>957</v>
      </c>
      <c r="H10" s="267"/>
      <c r="I10" s="337"/>
      <c r="J10" s="625" t="s">
        <v>444</v>
      </c>
    </row>
    <row r="11" spans="2:10" ht="58.5" customHeight="1" x14ac:dyDescent="0.35">
      <c r="B11" s="266" t="s">
        <v>958</v>
      </c>
      <c r="C11" s="266" t="s">
        <v>624</v>
      </c>
      <c r="D11" s="267" t="s">
        <v>959</v>
      </c>
      <c r="E11" s="267" t="s">
        <v>960</v>
      </c>
      <c r="F11" s="266" t="s">
        <v>471</v>
      </c>
      <c r="G11" s="267" t="s">
        <v>961</v>
      </c>
      <c r="H11" s="267" t="s">
        <v>962</v>
      </c>
      <c r="I11" s="337"/>
      <c r="J11" s="625" t="s">
        <v>444</v>
      </c>
    </row>
    <row r="12" spans="2:10" ht="58.5" customHeight="1" x14ac:dyDescent="0.35">
      <c r="B12" s="266" t="s">
        <v>963</v>
      </c>
      <c r="C12" s="266" t="s">
        <v>940</v>
      </c>
      <c r="D12" s="267" t="s">
        <v>941</v>
      </c>
      <c r="E12" s="267" t="s">
        <v>964</v>
      </c>
      <c r="F12" s="266" t="s">
        <v>471</v>
      </c>
      <c r="G12" s="267" t="s">
        <v>965</v>
      </c>
      <c r="H12" s="267" t="s">
        <v>966</v>
      </c>
      <c r="I12" s="337"/>
      <c r="J12" s="625" t="s">
        <v>444</v>
      </c>
    </row>
    <row r="13" spans="2:10" ht="58.5" customHeight="1" x14ac:dyDescent="0.35">
      <c r="B13" s="266" t="s">
        <v>967</v>
      </c>
      <c r="C13" s="266" t="s">
        <v>693</v>
      </c>
      <c r="D13" s="267" t="s">
        <v>945</v>
      </c>
      <c r="E13" s="267" t="s">
        <v>968</v>
      </c>
      <c r="F13" s="266" t="s">
        <v>471</v>
      </c>
      <c r="G13" s="267" t="s">
        <v>969</v>
      </c>
      <c r="H13" s="267" t="s">
        <v>970</v>
      </c>
      <c r="I13" s="337"/>
      <c r="J13" s="625" t="s">
        <v>444</v>
      </c>
    </row>
    <row r="14" spans="2:10" ht="58.5" customHeight="1" x14ac:dyDescent="0.35">
      <c r="B14" s="266" t="s">
        <v>971</v>
      </c>
      <c r="C14" s="266" t="s">
        <v>948</v>
      </c>
      <c r="D14" s="267" t="s">
        <v>949</v>
      </c>
      <c r="E14" s="267" t="s">
        <v>972</v>
      </c>
      <c r="F14" s="266" t="s">
        <v>471</v>
      </c>
      <c r="G14" s="267" t="s">
        <v>973</v>
      </c>
      <c r="H14" s="267" t="s">
        <v>974</v>
      </c>
      <c r="I14" s="337"/>
      <c r="J14" s="625" t="s">
        <v>444</v>
      </c>
    </row>
    <row r="15" spans="2:10" ht="58.5" customHeight="1" x14ac:dyDescent="0.35">
      <c r="B15" s="266" t="s">
        <v>975</v>
      </c>
      <c r="C15" s="266" t="s">
        <v>952</v>
      </c>
      <c r="D15" s="267" t="s">
        <v>953</v>
      </c>
      <c r="E15" s="267" t="s">
        <v>976</v>
      </c>
      <c r="F15" s="266" t="s">
        <v>471</v>
      </c>
      <c r="G15" s="267" t="s">
        <v>977</v>
      </c>
      <c r="H15" s="267" t="s">
        <v>978</v>
      </c>
      <c r="I15" s="337"/>
      <c r="J15" s="625" t="s">
        <v>444</v>
      </c>
    </row>
    <row r="16" spans="2:10" ht="58.5" customHeight="1" x14ac:dyDescent="0.35">
      <c r="B16" s="266" t="s">
        <v>979</v>
      </c>
      <c r="C16" s="266" t="s">
        <v>717</v>
      </c>
      <c r="D16" s="267" t="s">
        <v>980</v>
      </c>
      <c r="E16" s="267" t="s">
        <v>981</v>
      </c>
      <c r="F16" s="266" t="s">
        <v>616</v>
      </c>
      <c r="G16" s="267"/>
      <c r="H16" s="267"/>
      <c r="I16" s="337" t="s">
        <v>617</v>
      </c>
      <c r="J16" s="625" t="s">
        <v>444</v>
      </c>
    </row>
    <row r="17" spans="2:10" ht="58.5" customHeight="1" x14ac:dyDescent="0.35">
      <c r="B17" s="266" t="s">
        <v>982</v>
      </c>
      <c r="C17" s="266" t="s">
        <v>385</v>
      </c>
      <c r="D17" s="267" t="s">
        <v>983</v>
      </c>
      <c r="E17" s="267" t="s">
        <v>934</v>
      </c>
      <c r="F17" s="266" t="s">
        <v>443</v>
      </c>
      <c r="G17" s="267" t="s">
        <v>938</v>
      </c>
      <c r="H17" s="267"/>
      <c r="I17" s="337"/>
      <c r="J17" s="625" t="s">
        <v>444</v>
      </c>
    </row>
    <row r="18" spans="2:10" ht="58.5" customHeight="1" x14ac:dyDescent="0.35">
      <c r="B18" s="266" t="s">
        <v>984</v>
      </c>
      <c r="C18" s="266" t="s">
        <v>634</v>
      </c>
      <c r="D18" s="267" t="s">
        <v>985</v>
      </c>
      <c r="E18" s="267" t="s">
        <v>986</v>
      </c>
      <c r="F18" s="266" t="s">
        <v>471</v>
      </c>
      <c r="G18" s="267" t="s">
        <v>961</v>
      </c>
      <c r="H18" s="267" t="s">
        <v>987</v>
      </c>
      <c r="I18" s="337"/>
      <c r="J18" s="625" t="s">
        <v>444</v>
      </c>
    </row>
    <row r="19" spans="2:10" ht="58.5" customHeight="1" x14ac:dyDescent="0.35">
      <c r="B19" s="266" t="s">
        <v>988</v>
      </c>
      <c r="C19" s="266" t="s">
        <v>388</v>
      </c>
      <c r="D19" s="267" t="s">
        <v>989</v>
      </c>
      <c r="E19" s="267" t="s">
        <v>990</v>
      </c>
      <c r="F19" s="266" t="s">
        <v>471</v>
      </c>
      <c r="G19" s="267" t="s">
        <v>965</v>
      </c>
      <c r="H19" s="267" t="s">
        <v>991</v>
      </c>
      <c r="I19" s="337"/>
      <c r="J19" s="625" t="s">
        <v>444</v>
      </c>
    </row>
    <row r="20" spans="2:10" ht="58.5" customHeight="1" x14ac:dyDescent="0.35">
      <c r="B20" s="266" t="s">
        <v>992</v>
      </c>
      <c r="C20" s="266" t="s">
        <v>388</v>
      </c>
      <c r="D20" s="267" t="s">
        <v>989</v>
      </c>
      <c r="E20" s="267" t="s">
        <v>942</v>
      </c>
      <c r="F20" s="266" t="s">
        <v>443</v>
      </c>
      <c r="G20" s="267" t="s">
        <v>943</v>
      </c>
      <c r="H20" s="267"/>
      <c r="I20" s="337"/>
      <c r="J20" s="625" t="s">
        <v>444</v>
      </c>
    </row>
    <row r="21" spans="2:10" ht="58.5" customHeight="1" x14ac:dyDescent="0.35">
      <c r="B21" s="266" t="s">
        <v>993</v>
      </c>
      <c r="C21" s="266" t="s">
        <v>391</v>
      </c>
      <c r="D21" s="267" t="s">
        <v>994</v>
      </c>
      <c r="E21" s="267" t="s">
        <v>995</v>
      </c>
      <c r="F21" s="266" t="s">
        <v>471</v>
      </c>
      <c r="G21" s="267" t="s">
        <v>969</v>
      </c>
      <c r="H21" s="267" t="s">
        <v>996</v>
      </c>
      <c r="I21" s="337"/>
      <c r="J21" s="625" t="s">
        <v>444</v>
      </c>
    </row>
    <row r="22" spans="2:10" ht="58.5" customHeight="1" x14ac:dyDescent="0.35">
      <c r="B22" s="266" t="s">
        <v>997</v>
      </c>
      <c r="C22" s="266" t="s">
        <v>391</v>
      </c>
      <c r="D22" s="267" t="s">
        <v>994</v>
      </c>
      <c r="E22" s="267" t="s">
        <v>942</v>
      </c>
      <c r="F22" s="266" t="s">
        <v>443</v>
      </c>
      <c r="G22" s="267" t="s">
        <v>946</v>
      </c>
      <c r="H22" s="267"/>
      <c r="I22" s="337"/>
      <c r="J22" s="625" t="s">
        <v>444</v>
      </c>
    </row>
    <row r="23" spans="2:10" ht="58.5" customHeight="1" x14ac:dyDescent="0.35">
      <c r="B23" s="266" t="s">
        <v>998</v>
      </c>
      <c r="C23" s="266" t="s">
        <v>999</v>
      </c>
      <c r="D23" s="267" t="s">
        <v>1000</v>
      </c>
      <c r="E23" s="267" t="s">
        <v>942</v>
      </c>
      <c r="F23" s="266" t="s">
        <v>443</v>
      </c>
      <c r="G23" s="267" t="s">
        <v>950</v>
      </c>
      <c r="H23" s="267"/>
      <c r="I23" s="337"/>
      <c r="J23" s="625" t="s">
        <v>444</v>
      </c>
    </row>
    <row r="24" spans="2:10" ht="58.5" customHeight="1" x14ac:dyDescent="0.35">
      <c r="B24" s="266" t="s">
        <v>1001</v>
      </c>
      <c r="C24" s="266" t="s">
        <v>999</v>
      </c>
      <c r="D24" s="267" t="s">
        <v>1000</v>
      </c>
      <c r="E24" s="267" t="s">
        <v>1002</v>
      </c>
      <c r="F24" s="266" t="s">
        <v>471</v>
      </c>
      <c r="G24" s="267" t="s">
        <v>973</v>
      </c>
      <c r="H24" s="267" t="s">
        <v>1003</v>
      </c>
      <c r="I24" s="337"/>
      <c r="J24" s="625" t="s">
        <v>444</v>
      </c>
    </row>
    <row r="25" spans="2:10" ht="58.5" customHeight="1" x14ac:dyDescent="0.35">
      <c r="B25" s="266" t="s">
        <v>1004</v>
      </c>
      <c r="C25" s="266" t="s">
        <v>726</v>
      </c>
      <c r="D25" s="267" t="s">
        <v>1005</v>
      </c>
      <c r="E25" s="267" t="s">
        <v>1006</v>
      </c>
      <c r="F25" s="266" t="s">
        <v>616</v>
      </c>
      <c r="G25" s="267"/>
      <c r="H25" s="267"/>
      <c r="I25" s="337" t="s">
        <v>617</v>
      </c>
      <c r="J25" s="625" t="s">
        <v>444</v>
      </c>
    </row>
    <row r="26" spans="2:10" ht="58.5" customHeight="1" x14ac:dyDescent="0.35">
      <c r="B26" s="266" t="s">
        <v>1007</v>
      </c>
      <c r="C26" s="266" t="s">
        <v>1008</v>
      </c>
      <c r="D26" s="267" t="s">
        <v>1009</v>
      </c>
      <c r="E26" s="267" t="s">
        <v>942</v>
      </c>
      <c r="F26" s="266" t="s">
        <v>443</v>
      </c>
      <c r="G26" s="267" t="s">
        <v>954</v>
      </c>
      <c r="H26" s="267"/>
      <c r="I26" s="337"/>
      <c r="J26" s="625" t="s">
        <v>444</v>
      </c>
    </row>
    <row r="27" spans="2:10" ht="58.5" customHeight="1" x14ac:dyDescent="0.35">
      <c r="B27" s="266" t="s">
        <v>1010</v>
      </c>
      <c r="C27" s="266" t="s">
        <v>1008</v>
      </c>
      <c r="D27" s="267" t="s">
        <v>1009</v>
      </c>
      <c r="E27" s="267" t="s">
        <v>1011</v>
      </c>
      <c r="F27" s="266" t="s">
        <v>471</v>
      </c>
      <c r="G27" s="267" t="s">
        <v>977</v>
      </c>
      <c r="H27" s="267" t="s">
        <v>1012</v>
      </c>
      <c r="I27" s="337"/>
      <c r="J27" s="625" t="s">
        <v>444</v>
      </c>
    </row>
    <row r="28" spans="2:10" ht="58.5" customHeight="1" x14ac:dyDescent="0.35">
      <c r="B28" s="266" t="s">
        <v>1013</v>
      </c>
      <c r="C28" s="266" t="s">
        <v>803</v>
      </c>
      <c r="D28" s="267" t="s">
        <v>1014</v>
      </c>
      <c r="E28" s="267" t="s">
        <v>1015</v>
      </c>
      <c r="F28" s="266" t="s">
        <v>471</v>
      </c>
      <c r="G28" s="267" t="s">
        <v>1016</v>
      </c>
      <c r="H28" s="267"/>
      <c r="I28" s="337"/>
      <c r="J28" s="625" t="s">
        <v>444</v>
      </c>
    </row>
    <row r="29" spans="2:10" ht="84" customHeight="1" x14ac:dyDescent="0.35">
      <c r="B29" s="266" t="s">
        <v>1017</v>
      </c>
      <c r="C29" s="266" t="s">
        <v>1018</v>
      </c>
      <c r="D29" s="267" t="s">
        <v>1019</v>
      </c>
      <c r="E29" s="267" t="s">
        <v>1020</v>
      </c>
      <c r="F29" s="266" t="s">
        <v>471</v>
      </c>
      <c r="G29" s="267" t="s">
        <v>1021</v>
      </c>
      <c r="H29" s="267"/>
      <c r="I29" s="337"/>
      <c r="J29" s="625" t="s">
        <v>444</v>
      </c>
    </row>
    <row r="30" spans="2:10" ht="84" customHeight="1" x14ac:dyDescent="0.35">
      <c r="B30" s="266" t="s">
        <v>1022</v>
      </c>
      <c r="C30" s="266" t="s">
        <v>1023</v>
      </c>
      <c r="D30" s="267" t="s">
        <v>1024</v>
      </c>
      <c r="E30" s="267" t="s">
        <v>1025</v>
      </c>
      <c r="F30" s="266" t="s">
        <v>471</v>
      </c>
      <c r="G30" s="267" t="s">
        <v>1026</v>
      </c>
      <c r="H30" s="267"/>
      <c r="I30" s="337"/>
      <c r="J30" s="625" t="s">
        <v>444</v>
      </c>
    </row>
    <row r="31" spans="2:10" ht="74.150000000000006" customHeight="1" x14ac:dyDescent="0.35">
      <c r="B31" s="266" t="s">
        <v>1027</v>
      </c>
      <c r="C31" s="266" t="s">
        <v>1028</v>
      </c>
      <c r="D31" s="267" t="s">
        <v>1029</v>
      </c>
      <c r="E31" s="267" t="s">
        <v>1030</v>
      </c>
      <c r="F31" s="266" t="s">
        <v>443</v>
      </c>
      <c r="G31" s="267" t="s">
        <v>1031</v>
      </c>
      <c r="H31" s="267"/>
      <c r="I31" s="337"/>
      <c r="J31" s="625" t="s">
        <v>444</v>
      </c>
    </row>
    <row r="32" spans="2:10" ht="74.150000000000006" customHeight="1" x14ac:dyDescent="0.35">
      <c r="B32" s="266" t="s">
        <v>1032</v>
      </c>
      <c r="C32" s="266" t="s">
        <v>1033</v>
      </c>
      <c r="D32" s="267" t="s">
        <v>1034</v>
      </c>
      <c r="E32" s="267" t="s">
        <v>1030</v>
      </c>
      <c r="F32" s="266" t="s">
        <v>443</v>
      </c>
      <c r="G32" s="267" t="s">
        <v>1031</v>
      </c>
      <c r="H32" s="267"/>
      <c r="I32" s="337"/>
      <c r="J32" s="625" t="s">
        <v>444</v>
      </c>
    </row>
    <row r="33" spans="2:10" ht="74.150000000000006" customHeight="1" x14ac:dyDescent="0.35">
      <c r="B33" s="266" t="s">
        <v>1035</v>
      </c>
      <c r="C33" s="266" t="s">
        <v>1036</v>
      </c>
      <c r="D33" s="267" t="s">
        <v>1037</v>
      </c>
      <c r="E33" s="267" t="s">
        <v>1030</v>
      </c>
      <c r="F33" s="266" t="s">
        <v>443</v>
      </c>
      <c r="G33" s="267" t="s">
        <v>1031</v>
      </c>
      <c r="H33" s="267"/>
      <c r="I33" s="337"/>
      <c r="J33" s="625" t="s">
        <v>444</v>
      </c>
    </row>
    <row r="34" spans="2:10" ht="74.150000000000006" customHeight="1" x14ac:dyDescent="0.35">
      <c r="B34" s="266" t="s">
        <v>1038</v>
      </c>
      <c r="C34" s="266" t="s">
        <v>1039</v>
      </c>
      <c r="D34" s="267" t="s">
        <v>1040</v>
      </c>
      <c r="E34" s="267" t="s">
        <v>1030</v>
      </c>
      <c r="F34" s="266" t="s">
        <v>443</v>
      </c>
      <c r="G34" s="267" t="s">
        <v>1031</v>
      </c>
      <c r="H34" s="267"/>
      <c r="I34" s="337"/>
      <c r="J34" s="625" t="s">
        <v>444</v>
      </c>
    </row>
    <row r="35" spans="2:10" ht="74.150000000000006" customHeight="1" x14ac:dyDescent="0.35">
      <c r="B35" s="266" t="s">
        <v>1041</v>
      </c>
      <c r="C35" s="266" t="s">
        <v>1042</v>
      </c>
      <c r="D35" s="267" t="s">
        <v>1043</v>
      </c>
      <c r="E35" s="267" t="s">
        <v>1030</v>
      </c>
      <c r="F35" s="266" t="s">
        <v>443</v>
      </c>
      <c r="G35" s="267" t="s">
        <v>1031</v>
      </c>
      <c r="H35" s="267"/>
      <c r="I35" s="337"/>
      <c r="J35" s="625" t="s">
        <v>444</v>
      </c>
    </row>
    <row r="36" spans="2:10" ht="74.150000000000006" customHeight="1" x14ac:dyDescent="0.35">
      <c r="B36" s="266" t="s">
        <v>1044</v>
      </c>
      <c r="C36" s="266" t="s">
        <v>1045</v>
      </c>
      <c r="D36" s="267" t="s">
        <v>1046</v>
      </c>
      <c r="E36" s="267" t="s">
        <v>1030</v>
      </c>
      <c r="F36" s="266" t="s">
        <v>443</v>
      </c>
      <c r="G36" s="267" t="s">
        <v>1031</v>
      </c>
      <c r="H36" s="267"/>
      <c r="I36" s="337"/>
      <c r="J36" s="625" t="s">
        <v>444</v>
      </c>
    </row>
    <row r="37" spans="2:10" ht="74.150000000000006" customHeight="1" x14ac:dyDescent="0.35">
      <c r="B37" s="266" t="s">
        <v>1047</v>
      </c>
      <c r="C37" s="266" t="s">
        <v>1048</v>
      </c>
      <c r="D37" s="267" t="s">
        <v>1049</v>
      </c>
      <c r="E37" s="267" t="s">
        <v>1030</v>
      </c>
      <c r="F37" s="266" t="s">
        <v>443</v>
      </c>
      <c r="G37" s="267" t="s">
        <v>1031</v>
      </c>
      <c r="H37" s="267"/>
      <c r="I37" s="337"/>
      <c r="J37" s="625" t="s">
        <v>444</v>
      </c>
    </row>
    <row r="38" spans="2:10" ht="59.15" customHeight="1" x14ac:dyDescent="0.35">
      <c r="B38" s="266" t="s">
        <v>1050</v>
      </c>
      <c r="C38" s="266" t="s">
        <v>1051</v>
      </c>
      <c r="D38" s="267" t="s">
        <v>1052</v>
      </c>
      <c r="E38" s="267" t="s">
        <v>1053</v>
      </c>
      <c r="F38" s="266" t="s">
        <v>443</v>
      </c>
      <c r="G38" s="267" t="s">
        <v>1054</v>
      </c>
      <c r="H38" s="267"/>
      <c r="I38" s="337"/>
      <c r="J38" s="625" t="s">
        <v>444</v>
      </c>
    </row>
    <row r="39" spans="2:10" ht="59.15" customHeight="1" x14ac:dyDescent="0.35">
      <c r="B39" s="266" t="s">
        <v>1055</v>
      </c>
      <c r="C39" s="266" t="s">
        <v>1056</v>
      </c>
      <c r="D39" s="267" t="s">
        <v>1057</v>
      </c>
      <c r="E39" s="267" t="s">
        <v>1058</v>
      </c>
      <c r="F39" s="266" t="s">
        <v>443</v>
      </c>
      <c r="G39" s="267" t="s">
        <v>1054</v>
      </c>
      <c r="H39" s="267"/>
      <c r="I39" s="337"/>
      <c r="J39" s="625" t="s">
        <v>444</v>
      </c>
    </row>
    <row r="40" spans="2:10" ht="59.15" customHeight="1" x14ac:dyDescent="0.35">
      <c r="B40" s="266" t="s">
        <v>1059</v>
      </c>
      <c r="C40" s="266" t="s">
        <v>1060</v>
      </c>
      <c r="D40" s="267" t="s">
        <v>1061</v>
      </c>
      <c r="E40" s="267" t="s">
        <v>1062</v>
      </c>
      <c r="F40" s="266" t="s">
        <v>443</v>
      </c>
      <c r="G40" s="267" t="s">
        <v>1054</v>
      </c>
      <c r="H40" s="267"/>
      <c r="I40" s="337"/>
      <c r="J40" s="625" t="s">
        <v>444</v>
      </c>
    </row>
    <row r="41" spans="2:10" ht="59.15" customHeight="1" x14ac:dyDescent="0.35">
      <c r="B41" s="266" t="s">
        <v>1063</v>
      </c>
      <c r="C41" s="266" t="s">
        <v>1064</v>
      </c>
      <c r="D41" s="267" t="s">
        <v>1065</v>
      </c>
      <c r="E41" s="267" t="s">
        <v>1066</v>
      </c>
      <c r="F41" s="266" t="s">
        <v>443</v>
      </c>
      <c r="G41" s="267" t="s">
        <v>1054</v>
      </c>
      <c r="H41" s="267"/>
      <c r="I41" s="337"/>
      <c r="J41" s="625" t="s">
        <v>444</v>
      </c>
    </row>
    <row r="42" spans="2:10" ht="59.15" customHeight="1" x14ac:dyDescent="0.35">
      <c r="B42" s="266" t="s">
        <v>1067</v>
      </c>
      <c r="C42" s="266" t="s">
        <v>1068</v>
      </c>
      <c r="D42" s="267" t="s">
        <v>1069</v>
      </c>
      <c r="E42" s="267" t="s">
        <v>1070</v>
      </c>
      <c r="F42" s="266" t="s">
        <v>471</v>
      </c>
      <c r="G42" s="267" t="s">
        <v>961</v>
      </c>
      <c r="H42" s="267" t="s">
        <v>1071</v>
      </c>
      <c r="I42" s="337"/>
      <c r="J42" s="625" t="s">
        <v>444</v>
      </c>
    </row>
    <row r="43" spans="2:10" ht="59.15" customHeight="1" x14ac:dyDescent="0.35">
      <c r="B43" s="266" t="s">
        <v>1072</v>
      </c>
      <c r="C43" s="266" t="s">
        <v>1073</v>
      </c>
      <c r="D43" s="267" t="s">
        <v>1074</v>
      </c>
      <c r="E43" s="267" t="s">
        <v>1075</v>
      </c>
      <c r="F43" s="266" t="s">
        <v>471</v>
      </c>
      <c r="G43" s="267" t="s">
        <v>961</v>
      </c>
      <c r="H43" s="267" t="s">
        <v>1076</v>
      </c>
      <c r="I43" s="337"/>
      <c r="J43" s="625" t="s">
        <v>444</v>
      </c>
    </row>
    <row r="44" spans="2:10" ht="59.15" customHeight="1" x14ac:dyDescent="0.35">
      <c r="B44" s="266" t="s">
        <v>1077</v>
      </c>
      <c r="C44" s="266" t="s">
        <v>1078</v>
      </c>
      <c r="D44" s="267" t="s">
        <v>1079</v>
      </c>
      <c r="E44" s="267" t="s">
        <v>1080</v>
      </c>
      <c r="F44" s="266" t="s">
        <v>471</v>
      </c>
      <c r="G44" s="267" t="s">
        <v>961</v>
      </c>
      <c r="H44" s="267" t="s">
        <v>1081</v>
      </c>
      <c r="I44" s="337"/>
      <c r="J44" s="625" t="s">
        <v>444</v>
      </c>
    </row>
    <row r="45" spans="2:10" ht="59.15" customHeight="1" x14ac:dyDescent="0.35">
      <c r="B45" s="266" t="s">
        <v>1082</v>
      </c>
      <c r="C45" s="266" t="s">
        <v>1083</v>
      </c>
      <c r="D45" s="267" t="s">
        <v>1084</v>
      </c>
      <c r="E45" s="267" t="s">
        <v>1085</v>
      </c>
      <c r="F45" s="266" t="s">
        <v>471</v>
      </c>
      <c r="G45" s="267" t="s">
        <v>965</v>
      </c>
      <c r="H45" s="267" t="s">
        <v>1086</v>
      </c>
      <c r="I45" s="337"/>
      <c r="J45" s="625" t="s">
        <v>444</v>
      </c>
    </row>
    <row r="46" spans="2:10" ht="58.5" customHeight="1" x14ac:dyDescent="0.35">
      <c r="B46" s="266" t="s">
        <v>1087</v>
      </c>
      <c r="C46" s="266" t="s">
        <v>1088</v>
      </c>
      <c r="D46" s="267" t="s">
        <v>1089</v>
      </c>
      <c r="E46" s="267" t="s">
        <v>1090</v>
      </c>
      <c r="F46" s="266" t="s">
        <v>471</v>
      </c>
      <c r="G46" s="267" t="s">
        <v>965</v>
      </c>
      <c r="H46" s="267" t="s">
        <v>1091</v>
      </c>
      <c r="I46" s="337"/>
      <c r="J46" s="625" t="s">
        <v>444</v>
      </c>
    </row>
    <row r="47" spans="2:10" ht="58.5" customHeight="1" x14ac:dyDescent="0.35">
      <c r="B47" s="266" t="s">
        <v>1092</v>
      </c>
      <c r="C47" s="266" t="s">
        <v>1093</v>
      </c>
      <c r="D47" s="267" t="s">
        <v>1094</v>
      </c>
      <c r="E47" s="267" t="s">
        <v>1095</v>
      </c>
      <c r="F47" s="266" t="s">
        <v>471</v>
      </c>
      <c r="G47" s="267" t="s">
        <v>965</v>
      </c>
      <c r="H47" s="267" t="s">
        <v>1096</v>
      </c>
      <c r="I47" s="337"/>
      <c r="J47" s="625" t="s">
        <v>444</v>
      </c>
    </row>
    <row r="48" spans="2:10" ht="58.5" customHeight="1" x14ac:dyDescent="0.35">
      <c r="B48" s="266" t="s">
        <v>1097</v>
      </c>
      <c r="C48" s="266" t="s">
        <v>1098</v>
      </c>
      <c r="D48" s="267" t="s">
        <v>1099</v>
      </c>
      <c r="E48" s="267" t="s">
        <v>1100</v>
      </c>
      <c r="F48" s="266" t="s">
        <v>471</v>
      </c>
      <c r="G48" s="267" t="s">
        <v>969</v>
      </c>
      <c r="H48" s="267" t="s">
        <v>1101</v>
      </c>
      <c r="I48" s="337"/>
      <c r="J48" s="625" t="s">
        <v>444</v>
      </c>
    </row>
    <row r="49" spans="2:10" ht="58.5" customHeight="1" x14ac:dyDescent="0.35">
      <c r="B49" s="266" t="s">
        <v>1102</v>
      </c>
      <c r="C49" s="266" t="s">
        <v>1103</v>
      </c>
      <c r="D49" s="267" t="s">
        <v>1104</v>
      </c>
      <c r="E49" s="267" t="s">
        <v>1105</v>
      </c>
      <c r="F49" s="266" t="s">
        <v>471</v>
      </c>
      <c r="G49" s="267" t="s">
        <v>969</v>
      </c>
      <c r="H49" s="267" t="s">
        <v>1106</v>
      </c>
      <c r="I49" s="337"/>
      <c r="J49" s="625" t="s">
        <v>444</v>
      </c>
    </row>
    <row r="50" spans="2:10" ht="58.5" customHeight="1" x14ac:dyDescent="0.35">
      <c r="B50" s="266" t="s">
        <v>1107</v>
      </c>
      <c r="C50" s="266" t="s">
        <v>1108</v>
      </c>
      <c r="D50" s="267" t="s">
        <v>1109</v>
      </c>
      <c r="E50" s="267" t="s">
        <v>1110</v>
      </c>
      <c r="F50" s="266" t="s">
        <v>471</v>
      </c>
      <c r="G50" s="267" t="s">
        <v>969</v>
      </c>
      <c r="H50" s="267" t="s">
        <v>1111</v>
      </c>
      <c r="I50" s="337"/>
      <c r="J50" s="625" t="s">
        <v>444</v>
      </c>
    </row>
    <row r="51" spans="2:10" ht="58.5" customHeight="1" x14ac:dyDescent="0.35">
      <c r="B51" s="266" t="s">
        <v>1112</v>
      </c>
      <c r="C51" s="266" t="s">
        <v>1113</v>
      </c>
      <c r="D51" s="267" t="s">
        <v>1114</v>
      </c>
      <c r="E51" s="267" t="s">
        <v>1115</v>
      </c>
      <c r="F51" s="266" t="s">
        <v>471</v>
      </c>
      <c r="G51" s="267" t="s">
        <v>973</v>
      </c>
      <c r="H51" s="267" t="s">
        <v>1116</v>
      </c>
      <c r="I51" s="337"/>
      <c r="J51" s="625" t="s">
        <v>444</v>
      </c>
    </row>
    <row r="52" spans="2:10" ht="59.15" customHeight="1" x14ac:dyDescent="0.35">
      <c r="B52" s="266" t="s">
        <v>1117</v>
      </c>
      <c r="C52" s="266" t="s">
        <v>1118</v>
      </c>
      <c r="D52" s="267" t="s">
        <v>1119</v>
      </c>
      <c r="E52" s="267" t="s">
        <v>1120</v>
      </c>
      <c r="F52" s="266" t="s">
        <v>471</v>
      </c>
      <c r="G52" s="267" t="s">
        <v>973</v>
      </c>
      <c r="H52" s="267" t="s">
        <v>1121</v>
      </c>
      <c r="I52" s="337"/>
      <c r="J52" s="625" t="s">
        <v>444</v>
      </c>
    </row>
    <row r="53" spans="2:10" ht="59.15" customHeight="1" x14ac:dyDescent="0.35">
      <c r="B53" s="266" t="s">
        <v>1122</v>
      </c>
      <c r="C53" s="266" t="s">
        <v>1123</v>
      </c>
      <c r="D53" s="267" t="s">
        <v>1124</v>
      </c>
      <c r="E53" s="267" t="s">
        <v>1125</v>
      </c>
      <c r="F53" s="266" t="s">
        <v>471</v>
      </c>
      <c r="G53" s="267" t="s">
        <v>973</v>
      </c>
      <c r="H53" s="267" t="s">
        <v>1126</v>
      </c>
      <c r="I53" s="337"/>
      <c r="J53" s="625" t="s">
        <v>444</v>
      </c>
    </row>
    <row r="54" spans="2:10" ht="59.15" customHeight="1" x14ac:dyDescent="0.35">
      <c r="B54" s="266" t="s">
        <v>1127</v>
      </c>
      <c r="C54" s="266" t="s">
        <v>1128</v>
      </c>
      <c r="D54" s="267" t="s">
        <v>1129</v>
      </c>
      <c r="E54" s="267" t="s">
        <v>1130</v>
      </c>
      <c r="F54" s="266" t="s">
        <v>471</v>
      </c>
      <c r="G54" s="267" t="s">
        <v>1131</v>
      </c>
      <c r="H54" s="267" t="s">
        <v>1132</v>
      </c>
      <c r="I54" s="337"/>
      <c r="J54" s="625" t="s">
        <v>444</v>
      </c>
    </row>
    <row r="55" spans="2:10" ht="59.15" customHeight="1" x14ac:dyDescent="0.35">
      <c r="B55" s="266" t="s">
        <v>1133</v>
      </c>
      <c r="C55" s="266" t="s">
        <v>1134</v>
      </c>
      <c r="D55" s="267" t="s">
        <v>1135</v>
      </c>
      <c r="E55" s="267" t="s">
        <v>1136</v>
      </c>
      <c r="F55" s="266" t="s">
        <v>471</v>
      </c>
      <c r="G55" s="267" t="s">
        <v>1131</v>
      </c>
      <c r="H55" s="267" t="s">
        <v>1137</v>
      </c>
      <c r="I55" s="337"/>
      <c r="J55" s="625" t="s">
        <v>444</v>
      </c>
    </row>
    <row r="56" spans="2:10" ht="59.15" customHeight="1" x14ac:dyDescent="0.35">
      <c r="B56" s="266" t="s">
        <v>1138</v>
      </c>
      <c r="C56" s="266" t="s">
        <v>1139</v>
      </c>
      <c r="D56" s="267" t="s">
        <v>1140</v>
      </c>
      <c r="E56" s="267" t="s">
        <v>1141</v>
      </c>
      <c r="F56" s="266" t="s">
        <v>471</v>
      </c>
      <c r="G56" s="267" t="s">
        <v>1131</v>
      </c>
      <c r="H56" s="267" t="s">
        <v>1142</v>
      </c>
      <c r="I56" s="337"/>
      <c r="J56" s="625" t="s">
        <v>444</v>
      </c>
    </row>
    <row r="57" spans="2:10" ht="59.15" customHeight="1" x14ac:dyDescent="0.35">
      <c r="B57" s="266" t="s">
        <v>1143</v>
      </c>
      <c r="C57" s="266" t="s">
        <v>1144</v>
      </c>
      <c r="D57" s="267" t="s">
        <v>1145</v>
      </c>
      <c r="E57" s="267" t="s">
        <v>1146</v>
      </c>
      <c r="F57" s="266" t="s">
        <v>471</v>
      </c>
      <c r="G57" s="267" t="s">
        <v>977</v>
      </c>
      <c r="H57" s="267" t="s">
        <v>1147</v>
      </c>
      <c r="I57" s="337"/>
      <c r="J57" s="625" t="s">
        <v>444</v>
      </c>
    </row>
    <row r="58" spans="2:10" ht="58.5" customHeight="1" x14ac:dyDescent="0.35">
      <c r="B58" s="266" t="s">
        <v>1148</v>
      </c>
      <c r="C58" s="266" t="s">
        <v>1149</v>
      </c>
      <c r="D58" s="267" t="s">
        <v>1150</v>
      </c>
      <c r="E58" s="267" t="s">
        <v>1151</v>
      </c>
      <c r="F58" s="266" t="s">
        <v>471</v>
      </c>
      <c r="G58" s="267" t="s">
        <v>977</v>
      </c>
      <c r="H58" s="267" t="s">
        <v>1152</v>
      </c>
      <c r="I58" s="337"/>
      <c r="J58" s="625" t="s">
        <v>444</v>
      </c>
    </row>
    <row r="59" spans="2:10" ht="58.5" customHeight="1" x14ac:dyDescent="0.35">
      <c r="B59" s="266" t="s">
        <v>1153</v>
      </c>
      <c r="C59" s="266" t="s">
        <v>1154</v>
      </c>
      <c r="D59" s="267" t="s">
        <v>1155</v>
      </c>
      <c r="E59" s="267" t="s">
        <v>1156</v>
      </c>
      <c r="F59" s="266" t="s">
        <v>471</v>
      </c>
      <c r="G59" s="267" t="s">
        <v>977</v>
      </c>
      <c r="H59" s="267" t="s">
        <v>1157</v>
      </c>
      <c r="I59" s="337"/>
      <c r="J59" s="625" t="s">
        <v>444</v>
      </c>
    </row>
    <row r="60" spans="2:10" ht="58.5" customHeight="1" x14ac:dyDescent="0.35">
      <c r="B60" s="266" t="s">
        <v>1158</v>
      </c>
      <c r="C60" s="266" t="s">
        <v>1159</v>
      </c>
      <c r="D60" s="267" t="s">
        <v>1160</v>
      </c>
      <c r="E60" s="267" t="s">
        <v>934</v>
      </c>
      <c r="F60" s="266" t="s">
        <v>443</v>
      </c>
      <c r="G60" s="267" t="s">
        <v>957</v>
      </c>
      <c r="H60" s="267"/>
      <c r="I60" s="337"/>
      <c r="J60" s="625" t="s">
        <v>444</v>
      </c>
    </row>
    <row r="61" spans="2:10" ht="59.15" customHeight="1" x14ac:dyDescent="0.35">
      <c r="B61" s="266" t="s">
        <v>1161</v>
      </c>
      <c r="C61" s="266" t="s">
        <v>1162</v>
      </c>
      <c r="D61" s="267" t="s">
        <v>1163</v>
      </c>
      <c r="E61" s="267" t="s">
        <v>934</v>
      </c>
      <c r="F61" s="266" t="s">
        <v>443</v>
      </c>
      <c r="G61" s="267" t="s">
        <v>957</v>
      </c>
      <c r="H61" s="267"/>
      <c r="I61" s="337"/>
      <c r="J61" s="625" t="s">
        <v>444</v>
      </c>
    </row>
    <row r="62" spans="2:10" ht="59.15" customHeight="1" x14ac:dyDescent="0.35">
      <c r="B62" s="266" t="s">
        <v>1164</v>
      </c>
      <c r="C62" s="266" t="s">
        <v>1165</v>
      </c>
      <c r="D62" s="267" t="s">
        <v>1166</v>
      </c>
      <c r="E62" s="267" t="s">
        <v>934</v>
      </c>
      <c r="F62" s="266" t="s">
        <v>443</v>
      </c>
      <c r="G62" s="267" t="s">
        <v>957</v>
      </c>
      <c r="H62" s="267"/>
      <c r="I62" s="337"/>
      <c r="J62" s="625" t="s">
        <v>444</v>
      </c>
    </row>
    <row r="63" spans="2:10" ht="59.15" customHeight="1" x14ac:dyDescent="0.35">
      <c r="B63" s="266" t="s">
        <v>1167</v>
      </c>
      <c r="C63" s="266" t="s">
        <v>1168</v>
      </c>
      <c r="D63" s="267" t="s">
        <v>1169</v>
      </c>
      <c r="E63" s="267" t="s">
        <v>934</v>
      </c>
      <c r="F63" s="266" t="s">
        <v>443</v>
      </c>
      <c r="G63" s="267" t="s">
        <v>938</v>
      </c>
      <c r="H63" s="267"/>
      <c r="I63" s="337"/>
      <c r="J63" s="625" t="s">
        <v>444</v>
      </c>
    </row>
    <row r="64" spans="2:10" ht="58.5" customHeight="1" x14ac:dyDescent="0.35">
      <c r="B64" s="266" t="s">
        <v>1170</v>
      </c>
      <c r="C64" s="266" t="s">
        <v>1171</v>
      </c>
      <c r="D64" s="267" t="s">
        <v>1172</v>
      </c>
      <c r="E64" s="267" t="s">
        <v>934</v>
      </c>
      <c r="F64" s="266" t="s">
        <v>443</v>
      </c>
      <c r="G64" s="267" t="s">
        <v>938</v>
      </c>
      <c r="H64" s="267"/>
      <c r="I64" s="337"/>
      <c r="J64" s="625" t="s">
        <v>444</v>
      </c>
    </row>
    <row r="65" spans="2:10" ht="58.5" customHeight="1" x14ac:dyDescent="0.35">
      <c r="B65" s="266" t="s">
        <v>1173</v>
      </c>
      <c r="C65" s="266" t="s">
        <v>1174</v>
      </c>
      <c r="D65" s="267" t="s">
        <v>1175</v>
      </c>
      <c r="E65" s="267" t="s">
        <v>934</v>
      </c>
      <c r="F65" s="266" t="s">
        <v>443</v>
      </c>
      <c r="G65" s="267" t="s">
        <v>938</v>
      </c>
      <c r="H65" s="267"/>
      <c r="I65" s="337"/>
      <c r="J65" s="625" t="s">
        <v>444</v>
      </c>
    </row>
    <row r="66" spans="2:10" ht="58.5" customHeight="1" x14ac:dyDescent="0.35">
      <c r="B66" s="266" t="s">
        <v>1176</v>
      </c>
      <c r="C66" s="266" t="s">
        <v>1083</v>
      </c>
      <c r="D66" s="267" t="s">
        <v>1084</v>
      </c>
      <c r="E66" s="267" t="s">
        <v>942</v>
      </c>
      <c r="F66" s="266" t="s">
        <v>443</v>
      </c>
      <c r="G66" s="267" t="s">
        <v>943</v>
      </c>
      <c r="H66" s="267"/>
      <c r="I66" s="337"/>
      <c r="J66" s="625" t="s">
        <v>444</v>
      </c>
    </row>
    <row r="67" spans="2:10" ht="59.15" customHeight="1" x14ac:dyDescent="0.35">
      <c r="B67" s="266" t="s">
        <v>1177</v>
      </c>
      <c r="C67" s="266" t="s">
        <v>1088</v>
      </c>
      <c r="D67" s="267" t="s">
        <v>1089</v>
      </c>
      <c r="E67" s="267" t="s">
        <v>942</v>
      </c>
      <c r="F67" s="266" t="s">
        <v>443</v>
      </c>
      <c r="G67" s="267" t="s">
        <v>943</v>
      </c>
      <c r="H67" s="267"/>
      <c r="I67" s="337"/>
      <c r="J67" s="625" t="s">
        <v>444</v>
      </c>
    </row>
    <row r="68" spans="2:10" ht="59.15" customHeight="1" x14ac:dyDescent="0.35">
      <c r="B68" s="266" t="s">
        <v>1178</v>
      </c>
      <c r="C68" s="266" t="s">
        <v>1093</v>
      </c>
      <c r="D68" s="267" t="s">
        <v>1094</v>
      </c>
      <c r="E68" s="267" t="s">
        <v>942</v>
      </c>
      <c r="F68" s="266" t="s">
        <v>443</v>
      </c>
      <c r="G68" s="267" t="s">
        <v>943</v>
      </c>
      <c r="H68" s="267"/>
      <c r="I68" s="337"/>
      <c r="J68" s="625" t="s">
        <v>444</v>
      </c>
    </row>
    <row r="69" spans="2:10" ht="59.15" customHeight="1" x14ac:dyDescent="0.35">
      <c r="B69" s="266" t="s">
        <v>1179</v>
      </c>
      <c r="C69" s="266" t="s">
        <v>1098</v>
      </c>
      <c r="D69" s="267" t="s">
        <v>1099</v>
      </c>
      <c r="E69" s="267" t="s">
        <v>942</v>
      </c>
      <c r="F69" s="266" t="s">
        <v>443</v>
      </c>
      <c r="G69" s="267" t="s">
        <v>946</v>
      </c>
      <c r="H69" s="267"/>
      <c r="I69" s="337"/>
      <c r="J69" s="625" t="s">
        <v>444</v>
      </c>
    </row>
    <row r="70" spans="2:10" ht="58.5" customHeight="1" x14ac:dyDescent="0.35">
      <c r="B70" s="266" t="s">
        <v>1180</v>
      </c>
      <c r="C70" s="266" t="s">
        <v>1103</v>
      </c>
      <c r="D70" s="267" t="s">
        <v>1104</v>
      </c>
      <c r="E70" s="267" t="s">
        <v>942</v>
      </c>
      <c r="F70" s="266" t="s">
        <v>443</v>
      </c>
      <c r="G70" s="267" t="s">
        <v>946</v>
      </c>
      <c r="H70" s="267"/>
      <c r="I70" s="337"/>
      <c r="J70" s="625" t="s">
        <v>444</v>
      </c>
    </row>
    <row r="71" spans="2:10" ht="58.5" customHeight="1" x14ac:dyDescent="0.35">
      <c r="B71" s="266" t="s">
        <v>1181</v>
      </c>
      <c r="C71" s="266" t="s">
        <v>1108</v>
      </c>
      <c r="D71" s="267" t="s">
        <v>1109</v>
      </c>
      <c r="E71" s="267" t="s">
        <v>942</v>
      </c>
      <c r="F71" s="266" t="s">
        <v>443</v>
      </c>
      <c r="G71" s="267" t="s">
        <v>946</v>
      </c>
      <c r="H71" s="267"/>
      <c r="I71" s="337"/>
      <c r="J71" s="625" t="s">
        <v>444</v>
      </c>
    </row>
    <row r="72" spans="2:10" ht="58.5" customHeight="1" x14ac:dyDescent="0.35">
      <c r="B72" s="266" t="s">
        <v>1182</v>
      </c>
      <c r="C72" s="266" t="s">
        <v>1113</v>
      </c>
      <c r="D72" s="267" t="s">
        <v>1114</v>
      </c>
      <c r="E72" s="267" t="s">
        <v>942</v>
      </c>
      <c r="F72" s="266" t="s">
        <v>443</v>
      </c>
      <c r="G72" s="267" t="s">
        <v>950</v>
      </c>
      <c r="H72" s="267"/>
      <c r="I72" s="337"/>
      <c r="J72" s="625" t="s">
        <v>444</v>
      </c>
    </row>
    <row r="73" spans="2:10" ht="59.15" customHeight="1" x14ac:dyDescent="0.35">
      <c r="B73" s="266" t="s">
        <v>1183</v>
      </c>
      <c r="C73" s="266" t="s">
        <v>1118</v>
      </c>
      <c r="D73" s="267" t="s">
        <v>1119</v>
      </c>
      <c r="E73" s="267" t="s">
        <v>942</v>
      </c>
      <c r="F73" s="266" t="s">
        <v>443</v>
      </c>
      <c r="G73" s="267" t="s">
        <v>950</v>
      </c>
      <c r="H73" s="267"/>
      <c r="I73" s="337"/>
      <c r="J73" s="625" t="s">
        <v>444</v>
      </c>
    </row>
    <row r="74" spans="2:10" ht="59.15" customHeight="1" x14ac:dyDescent="0.35">
      <c r="B74" s="266" t="s">
        <v>1184</v>
      </c>
      <c r="C74" s="266" t="s">
        <v>1123</v>
      </c>
      <c r="D74" s="267" t="s">
        <v>1124</v>
      </c>
      <c r="E74" s="267" t="s">
        <v>942</v>
      </c>
      <c r="F74" s="266" t="s">
        <v>443</v>
      </c>
      <c r="G74" s="267" t="s">
        <v>950</v>
      </c>
      <c r="H74" s="267"/>
      <c r="I74" s="337"/>
      <c r="J74" s="625" t="s">
        <v>444</v>
      </c>
    </row>
    <row r="75" spans="2:10" ht="59.15" customHeight="1" x14ac:dyDescent="0.35">
      <c r="B75" s="266" t="s">
        <v>1185</v>
      </c>
      <c r="C75" s="266" t="s">
        <v>1128</v>
      </c>
      <c r="D75" s="267" t="s">
        <v>1129</v>
      </c>
      <c r="E75" s="267" t="s">
        <v>942</v>
      </c>
      <c r="F75" s="266" t="s">
        <v>443</v>
      </c>
      <c r="G75" s="267" t="s">
        <v>1186</v>
      </c>
      <c r="H75" s="267"/>
      <c r="I75" s="337"/>
      <c r="J75" s="625" t="s">
        <v>444</v>
      </c>
    </row>
    <row r="76" spans="2:10" ht="58.5" customHeight="1" x14ac:dyDescent="0.35">
      <c r="B76" s="266" t="s">
        <v>1187</v>
      </c>
      <c r="C76" s="266" t="s">
        <v>1134</v>
      </c>
      <c r="D76" s="267" t="s">
        <v>1135</v>
      </c>
      <c r="E76" s="267" t="s">
        <v>942</v>
      </c>
      <c r="F76" s="266" t="s">
        <v>443</v>
      </c>
      <c r="G76" s="267" t="s">
        <v>1186</v>
      </c>
      <c r="H76" s="267"/>
      <c r="I76" s="337"/>
      <c r="J76" s="625" t="s">
        <v>444</v>
      </c>
    </row>
    <row r="77" spans="2:10" ht="58.5" customHeight="1" x14ac:dyDescent="0.35">
      <c r="B77" s="266" t="s">
        <v>1188</v>
      </c>
      <c r="C77" s="266" t="s">
        <v>1139</v>
      </c>
      <c r="D77" s="267" t="s">
        <v>1140</v>
      </c>
      <c r="E77" s="267" t="s">
        <v>942</v>
      </c>
      <c r="F77" s="266" t="s">
        <v>443</v>
      </c>
      <c r="G77" s="267" t="s">
        <v>1186</v>
      </c>
      <c r="H77" s="267"/>
      <c r="I77" s="337"/>
      <c r="J77" s="625" t="s">
        <v>444</v>
      </c>
    </row>
    <row r="78" spans="2:10" ht="58.5" customHeight="1" x14ac:dyDescent="0.35">
      <c r="B78" s="266" t="s">
        <v>1189</v>
      </c>
      <c r="C78" s="266" t="s">
        <v>1144</v>
      </c>
      <c r="D78" s="267" t="s">
        <v>1145</v>
      </c>
      <c r="E78" s="267" t="s">
        <v>942</v>
      </c>
      <c r="F78" s="266" t="s">
        <v>443</v>
      </c>
      <c r="G78" s="267" t="s">
        <v>954</v>
      </c>
      <c r="H78" s="267"/>
      <c r="I78" s="337"/>
      <c r="J78" s="625" t="s">
        <v>444</v>
      </c>
    </row>
    <row r="79" spans="2:10" ht="59.15" customHeight="1" x14ac:dyDescent="0.35">
      <c r="B79" s="266" t="s">
        <v>1190</v>
      </c>
      <c r="C79" s="266" t="s">
        <v>1149</v>
      </c>
      <c r="D79" s="267" t="s">
        <v>1150</v>
      </c>
      <c r="E79" s="267" t="s">
        <v>942</v>
      </c>
      <c r="F79" s="266" t="s">
        <v>443</v>
      </c>
      <c r="G79" s="267" t="s">
        <v>954</v>
      </c>
      <c r="H79" s="267"/>
      <c r="I79" s="337"/>
      <c r="J79" s="625" t="s">
        <v>444</v>
      </c>
    </row>
    <row r="80" spans="2:10" ht="59.15" customHeight="1" x14ac:dyDescent="0.35">
      <c r="B80" s="266" t="s">
        <v>1191</v>
      </c>
      <c r="C80" s="266" t="s">
        <v>1154</v>
      </c>
      <c r="D80" s="267" t="s">
        <v>1155</v>
      </c>
      <c r="E80" s="267" t="s">
        <v>942</v>
      </c>
      <c r="F80" s="266" t="s">
        <v>443</v>
      </c>
      <c r="G80" s="267" t="s">
        <v>954</v>
      </c>
      <c r="H80" s="267"/>
      <c r="I80" s="337"/>
      <c r="J80" s="625" t="s">
        <v>444</v>
      </c>
    </row>
    <row r="81" spans="2:10" ht="59.15" customHeight="1" x14ac:dyDescent="0.35">
      <c r="B81" s="266" t="s">
        <v>1192</v>
      </c>
      <c r="C81" s="266" t="s">
        <v>1193</v>
      </c>
      <c r="D81" s="267" t="s">
        <v>1194</v>
      </c>
      <c r="E81" s="267" t="s">
        <v>1195</v>
      </c>
      <c r="F81" s="266" t="s">
        <v>471</v>
      </c>
      <c r="G81" s="267" t="s">
        <v>1196</v>
      </c>
      <c r="H81" s="267"/>
      <c r="I81" s="337"/>
      <c r="J81" s="625" t="s">
        <v>444</v>
      </c>
    </row>
    <row r="82" spans="2:10" ht="59.15" customHeight="1" x14ac:dyDescent="0.35">
      <c r="B82" s="266" t="s">
        <v>1197</v>
      </c>
      <c r="C82" s="266" t="s">
        <v>1198</v>
      </c>
      <c r="D82" s="267" t="s">
        <v>1199</v>
      </c>
      <c r="E82" s="267" t="s">
        <v>1200</v>
      </c>
      <c r="F82" s="266" t="s">
        <v>471</v>
      </c>
      <c r="G82" s="267" t="s">
        <v>1196</v>
      </c>
      <c r="H82" s="267"/>
      <c r="I82" s="337"/>
      <c r="J82" s="625" t="s">
        <v>444</v>
      </c>
    </row>
    <row r="83" spans="2:10" ht="58.5" customHeight="1" x14ac:dyDescent="0.35">
      <c r="B83" s="266" t="s">
        <v>1201</v>
      </c>
      <c r="C83" s="266" t="s">
        <v>1202</v>
      </c>
      <c r="D83" s="267" t="s">
        <v>1203</v>
      </c>
      <c r="E83" s="267" t="s">
        <v>1204</v>
      </c>
      <c r="F83" s="266" t="s">
        <v>471</v>
      </c>
      <c r="G83" s="267" t="s">
        <v>1205</v>
      </c>
      <c r="H83" s="267"/>
      <c r="I83" s="337"/>
      <c r="J83" s="625" t="s">
        <v>444</v>
      </c>
    </row>
    <row r="84" spans="2:10" ht="58.5" customHeight="1" x14ac:dyDescent="0.35">
      <c r="B84" s="266" t="s">
        <v>1206</v>
      </c>
      <c r="C84" s="266" t="s">
        <v>1207</v>
      </c>
      <c r="D84" s="267" t="s">
        <v>1208</v>
      </c>
      <c r="E84" s="267" t="s">
        <v>1209</v>
      </c>
      <c r="F84" s="266" t="s">
        <v>471</v>
      </c>
      <c r="G84" s="267" t="s">
        <v>1210</v>
      </c>
      <c r="H84" s="267"/>
      <c r="I84" s="337"/>
      <c r="J84" s="625" t="s">
        <v>444</v>
      </c>
    </row>
    <row r="85" spans="2:10" ht="58.5" customHeight="1" x14ac:dyDescent="0.35">
      <c r="B85" s="266" t="s">
        <v>1211</v>
      </c>
      <c r="C85" s="266" t="s">
        <v>1212</v>
      </c>
      <c r="D85" s="267" t="s">
        <v>1213</v>
      </c>
      <c r="E85" s="267" t="s">
        <v>1214</v>
      </c>
      <c r="F85" s="266" t="s">
        <v>471</v>
      </c>
      <c r="G85" s="267" t="s">
        <v>1210</v>
      </c>
      <c r="H85" s="267"/>
      <c r="I85" s="337"/>
      <c r="J85" s="625" t="s">
        <v>444</v>
      </c>
    </row>
    <row r="86" spans="2:10" ht="59.15" customHeight="1" x14ac:dyDescent="0.35">
      <c r="B86" s="266" t="s">
        <v>1215</v>
      </c>
      <c r="C86" s="266" t="s">
        <v>1216</v>
      </c>
      <c r="D86" s="267" t="s">
        <v>1217</v>
      </c>
      <c r="E86" s="267" t="s">
        <v>1218</v>
      </c>
      <c r="F86" s="266" t="s">
        <v>471</v>
      </c>
      <c r="G86" s="267" t="s">
        <v>1210</v>
      </c>
      <c r="H86" s="267"/>
      <c r="I86" s="337"/>
      <c r="J86" s="625" t="s">
        <v>444</v>
      </c>
    </row>
    <row r="87" spans="2:10" ht="58.5" customHeight="1" x14ac:dyDescent="0.35">
      <c r="B87" s="266" t="s">
        <v>1219</v>
      </c>
      <c r="C87" s="266" t="s">
        <v>1220</v>
      </c>
      <c r="D87" s="267" t="s">
        <v>1221</v>
      </c>
      <c r="E87" s="267" t="s">
        <v>1222</v>
      </c>
      <c r="F87" s="266" t="s">
        <v>471</v>
      </c>
      <c r="G87" s="267" t="s">
        <v>1210</v>
      </c>
      <c r="H87" s="267"/>
      <c r="I87" s="337"/>
      <c r="J87" s="625" t="s">
        <v>444</v>
      </c>
    </row>
    <row r="88" spans="2:10" ht="59.15" customHeight="1" x14ac:dyDescent="0.35">
      <c r="B88" s="266" t="s">
        <v>1223</v>
      </c>
      <c r="C88" s="266" t="s">
        <v>1224</v>
      </c>
      <c r="D88" s="267" t="s">
        <v>1225</v>
      </c>
      <c r="E88" s="267" t="s">
        <v>1226</v>
      </c>
      <c r="F88" s="266" t="s">
        <v>471</v>
      </c>
      <c r="G88" s="267" t="s">
        <v>1210</v>
      </c>
      <c r="H88" s="267"/>
      <c r="I88" s="337"/>
      <c r="J88" s="625" t="s">
        <v>444</v>
      </c>
    </row>
    <row r="89" spans="2:10" ht="59.15" customHeight="1" x14ac:dyDescent="0.35">
      <c r="B89" s="266" t="s">
        <v>1227</v>
      </c>
      <c r="C89" s="266" t="s">
        <v>1193</v>
      </c>
      <c r="D89" s="267" t="s">
        <v>1194</v>
      </c>
      <c r="E89" s="267" t="s">
        <v>1228</v>
      </c>
      <c r="F89" s="266" t="s">
        <v>443</v>
      </c>
      <c r="G89" s="267" t="s">
        <v>1229</v>
      </c>
      <c r="H89" s="267" t="s">
        <v>1230</v>
      </c>
      <c r="I89" s="337"/>
      <c r="J89" s="625" t="s">
        <v>444</v>
      </c>
    </row>
    <row r="90" spans="2:10" ht="59.15" customHeight="1" x14ac:dyDescent="0.35"/>
    <row r="91" spans="2:10" ht="59.15" customHeight="1" x14ac:dyDescent="0.35"/>
    <row r="92" spans="2:10" ht="59.15" customHeight="1" x14ac:dyDescent="0.35"/>
    <row r="93" spans="2:10" ht="59.15" customHeight="1" x14ac:dyDescent="0.35"/>
    <row r="101" s="617" customFormat="1" x14ac:dyDescent="0.35"/>
    <row r="102" s="617" customFormat="1" x14ac:dyDescent="0.35"/>
    <row r="103" s="617" customFormat="1" x14ac:dyDescent="0.35"/>
  </sheetData>
  <autoFilter ref="B3:J89" xr:uid="{523CE471-D8B2-4B6C-8DBC-EDD00BEA9ABD}"/>
  <mergeCells count="1">
    <mergeCell ref="B2:J2"/>
  </mergeCells>
  <phoneticPr fontId="96" type="noConversion"/>
  <conditionalFormatting sqref="B4:J89 B104:J10048">
    <cfRule type="expression" dxfId="387" priority="5">
      <formula>OR($J4="New",$J4="Updated")</formula>
    </cfRule>
  </conditionalFormatting>
  <conditionalFormatting sqref="F1:F89 F104:F10048">
    <cfRule type="cellIs" dxfId="386" priority="1" stopIfTrue="1" operator="equal">
      <formula>"Validation"</formula>
    </cfRule>
    <cfRule type="cellIs" dxfId="385" priority="2" operator="equal">
      <formula>"Pre-populated"</formula>
    </cfRule>
  </conditionalFormatting>
  <conditionalFormatting sqref="J1:J89 J104:J10048">
    <cfRule type="cellIs" dxfId="384" priority="3" operator="equal">
      <formula>"Updated"</formula>
    </cfRule>
    <cfRule type="cellIs" dxfId="383"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pageSetUpPr fitToPage="1"/>
  </sheetPr>
  <dimension ref="A1:P69"/>
  <sheetViews>
    <sheetView showGridLines="0" zoomScale="80" zoomScaleNormal="80" workbookViewId="0">
      <selection activeCell="A3" sqref="A3"/>
    </sheetView>
  </sheetViews>
  <sheetFormatPr defaultColWidth="10.453125" defaultRowHeight="16.5" x14ac:dyDescent="0.45"/>
  <cols>
    <col min="1" max="1" width="2" style="16" customWidth="1"/>
    <col min="2" max="2" width="2.54296875" style="16" customWidth="1"/>
    <col min="3" max="3" width="3.26953125" style="16" customWidth="1"/>
    <col min="4" max="4" width="8.26953125" style="16" customWidth="1"/>
    <col min="5" max="5" width="40.7265625" style="16" customWidth="1"/>
    <col min="6" max="6" width="24.7265625" style="16" customWidth="1"/>
    <col min="7" max="13" width="22.54296875" style="16" customWidth="1"/>
    <col min="14" max="14" width="7.7265625" style="16" customWidth="1"/>
    <col min="15" max="16384" width="10.453125" style="16"/>
  </cols>
  <sheetData>
    <row r="1" spans="1:14" x14ac:dyDescent="0.45">
      <c r="A1" s="3"/>
    </row>
    <row r="3" spans="1:14" ht="15" customHeight="1" x14ac:dyDescent="0.45"/>
    <row r="4" spans="1:14" ht="25.5" customHeight="1" x14ac:dyDescent="0.45">
      <c r="B4" s="96"/>
      <c r="C4" s="882" t="s">
        <v>364</v>
      </c>
      <c r="D4" s="882"/>
      <c r="E4" s="882"/>
      <c r="F4" s="882"/>
      <c r="G4" s="885"/>
      <c r="H4" s="885"/>
      <c r="I4" s="885"/>
      <c r="J4" s="885"/>
      <c r="K4" s="97"/>
      <c r="L4" s="7"/>
      <c r="M4" s="8" t="s">
        <v>394</v>
      </c>
      <c r="N4" s="9" t="str">
        <f>'010'!E8</f>
        <v>1234</v>
      </c>
    </row>
    <row r="5" spans="1:14" ht="21" x14ac:dyDescent="0.45">
      <c r="F5" s="81"/>
    </row>
    <row r="6" spans="1:14" ht="25.5" customHeight="1" x14ac:dyDescent="0.45">
      <c r="D6" s="6" t="s">
        <v>1231</v>
      </c>
      <c r="E6" s="98"/>
      <c r="F6" s="98"/>
      <c r="G6" s="99"/>
      <c r="H6" s="99"/>
      <c r="I6" s="99"/>
      <c r="J6" s="99"/>
      <c r="K6" s="99"/>
      <c r="L6" s="99"/>
      <c r="M6" s="99"/>
    </row>
    <row r="7" spans="1:14" ht="25.5" customHeight="1" x14ac:dyDescent="0.45">
      <c r="E7" s="3"/>
    </row>
    <row r="8" spans="1:14" ht="15" customHeight="1" x14ac:dyDescent="0.45">
      <c r="D8" s="886" t="s">
        <v>1232</v>
      </c>
      <c r="E8" s="886"/>
      <c r="F8" s="886"/>
      <c r="G8" s="886"/>
      <c r="H8" s="886"/>
      <c r="I8" s="886"/>
      <c r="J8" s="886"/>
      <c r="K8" s="78"/>
      <c r="L8" s="78"/>
      <c r="M8" s="78"/>
      <c r="N8" s="78"/>
    </row>
    <row r="9" spans="1:14" ht="15" customHeight="1" x14ac:dyDescent="0.45">
      <c r="A9" s="3"/>
      <c r="D9" s="886" t="s">
        <v>1233</v>
      </c>
      <c r="E9" s="886"/>
      <c r="F9" s="886"/>
      <c r="G9" s="886"/>
      <c r="H9" s="886"/>
      <c r="I9" s="886"/>
      <c r="J9" s="886"/>
      <c r="K9" s="886"/>
      <c r="L9" s="886"/>
      <c r="M9" s="886"/>
      <c r="N9" s="886"/>
    </row>
    <row r="10" spans="1:14" ht="15" customHeight="1" x14ac:dyDescent="0.45">
      <c r="A10" s="3"/>
      <c r="D10" s="887" t="s">
        <v>1234</v>
      </c>
      <c r="E10" s="887"/>
      <c r="F10" s="887"/>
      <c r="G10" s="887"/>
      <c r="H10" s="887"/>
      <c r="I10" s="887"/>
      <c r="J10" s="887"/>
      <c r="K10" s="887"/>
      <c r="L10" s="887"/>
      <c r="M10" s="887"/>
      <c r="N10" s="95"/>
    </row>
    <row r="11" spans="1:14" ht="16.149999999999999" customHeight="1" x14ac:dyDescent="0.45">
      <c r="B11" s="78"/>
      <c r="N11" s="3"/>
    </row>
    <row r="12" spans="1:14" ht="16.149999999999999" customHeight="1" x14ac:dyDescent="0.45">
      <c r="B12" s="78"/>
      <c r="D12" s="830" t="s">
        <v>1235</v>
      </c>
      <c r="E12" s="830"/>
      <c r="F12" s="830"/>
      <c r="G12" s="830"/>
      <c r="H12" s="830"/>
      <c r="I12" s="830"/>
      <c r="J12" s="830"/>
      <c r="K12" s="830"/>
      <c r="L12" s="830"/>
      <c r="M12" s="830"/>
      <c r="N12" s="3"/>
    </row>
    <row r="13" spans="1:14" ht="16.149999999999999" customHeight="1" x14ac:dyDescent="0.45">
      <c r="D13" s="830"/>
      <c r="E13" s="830"/>
      <c r="F13" s="831"/>
      <c r="G13" s="831"/>
      <c r="H13" s="831"/>
      <c r="I13" s="831"/>
      <c r="J13" s="831"/>
      <c r="K13" s="831"/>
      <c r="L13" s="831"/>
      <c r="M13" s="831"/>
    </row>
    <row r="14" spans="1:14" ht="16.149999999999999" customHeight="1" x14ac:dyDescent="0.45">
      <c r="B14" s="89"/>
      <c r="E14" s="342"/>
      <c r="F14" s="852" t="s">
        <v>845</v>
      </c>
      <c r="G14" s="853"/>
      <c r="H14" s="853"/>
      <c r="I14" s="853"/>
      <c r="J14" s="853"/>
      <c r="K14" s="853"/>
      <c r="L14" s="853"/>
      <c r="M14" s="854"/>
    </row>
    <row r="15" spans="1:14" ht="25.5" customHeight="1" x14ac:dyDescent="0.45">
      <c r="B15" s="89"/>
      <c r="F15" s="84" t="s">
        <v>846</v>
      </c>
      <c r="G15" s="84" t="s">
        <v>847</v>
      </c>
      <c r="H15" s="84" t="s">
        <v>848</v>
      </c>
      <c r="I15" s="84" t="s">
        <v>849</v>
      </c>
      <c r="J15" s="84" t="s">
        <v>850</v>
      </c>
      <c r="K15" s="84" t="s">
        <v>851</v>
      </c>
      <c r="L15" s="84" t="s">
        <v>852</v>
      </c>
      <c r="M15" s="85" t="s">
        <v>853</v>
      </c>
    </row>
    <row r="16" spans="1:14" ht="25.5" customHeight="1" x14ac:dyDescent="0.45">
      <c r="B16" s="89"/>
      <c r="E16" s="607"/>
      <c r="F16" s="87" t="s">
        <v>502</v>
      </c>
      <c r="G16" s="87" t="s">
        <v>503</v>
      </c>
      <c r="H16" s="87" t="s">
        <v>524</v>
      </c>
      <c r="I16" s="87" t="s">
        <v>525</v>
      </c>
      <c r="J16" s="87" t="s">
        <v>526</v>
      </c>
      <c r="K16" s="87" t="s">
        <v>527</v>
      </c>
      <c r="L16" s="87" t="s">
        <v>528</v>
      </c>
      <c r="M16" s="88" t="s">
        <v>529</v>
      </c>
    </row>
    <row r="17" spans="1:16" ht="30" customHeight="1" x14ac:dyDescent="0.45">
      <c r="B17" s="89"/>
      <c r="D17" s="870" t="s">
        <v>1236</v>
      </c>
      <c r="E17" s="870"/>
      <c r="F17" s="883"/>
      <c r="G17" s="883"/>
      <c r="H17" s="883"/>
      <c r="I17" s="883"/>
      <c r="J17" s="883"/>
      <c r="K17" s="883"/>
      <c r="L17" s="883"/>
      <c r="M17" s="883"/>
    </row>
    <row r="18" spans="1:16" ht="64.900000000000006" customHeight="1" x14ac:dyDescent="0.45">
      <c r="B18" s="78"/>
      <c r="D18" s="71">
        <v>1</v>
      </c>
      <c r="E18" s="100" t="s">
        <v>1237</v>
      </c>
      <c r="F18" s="608" t="s">
        <v>1238</v>
      </c>
      <c r="G18" s="626" t="s">
        <v>1239</v>
      </c>
      <c r="H18" s="626" t="s">
        <v>1240</v>
      </c>
      <c r="I18" s="626" t="s">
        <v>1241</v>
      </c>
      <c r="J18" s="626" t="s">
        <v>1242</v>
      </c>
      <c r="K18" s="626" t="s">
        <v>1243</v>
      </c>
      <c r="L18" s="608" t="s">
        <v>1244</v>
      </c>
      <c r="M18" s="626" t="s">
        <v>1245</v>
      </c>
      <c r="O18" s="180"/>
      <c r="P18" s="180"/>
    </row>
    <row r="19" spans="1:16" ht="46.9" customHeight="1" x14ac:dyDescent="0.45">
      <c r="B19" s="78"/>
      <c r="D19" s="101">
        <v>2</v>
      </c>
      <c r="E19" s="102" t="s">
        <v>1246</v>
      </c>
      <c r="F19" s="628" t="s">
        <v>1247</v>
      </c>
      <c r="G19" s="867"/>
      <c r="H19" s="868"/>
      <c r="I19" s="868"/>
      <c r="J19" s="868"/>
      <c r="K19" s="869"/>
      <c r="L19" s="628" t="s">
        <v>1248</v>
      </c>
      <c r="M19" s="340"/>
    </row>
    <row r="20" spans="1:16" ht="30" customHeight="1" x14ac:dyDescent="0.45">
      <c r="B20" s="78"/>
      <c r="D20" s="889" t="s">
        <v>1249</v>
      </c>
      <c r="E20" s="890"/>
      <c r="F20" s="884"/>
      <c r="G20" s="884"/>
      <c r="H20" s="884"/>
      <c r="I20" s="884"/>
      <c r="J20" s="884"/>
      <c r="K20" s="884"/>
      <c r="L20" s="884"/>
      <c r="M20" s="884"/>
    </row>
    <row r="21" spans="1:16" ht="46.9" customHeight="1" x14ac:dyDescent="0.45">
      <c r="A21" s="3"/>
      <c r="B21" s="78"/>
      <c r="D21" s="71">
        <v>3</v>
      </c>
      <c r="E21" s="103" t="s">
        <v>1237</v>
      </c>
      <c r="F21" s="627" t="s">
        <v>1250</v>
      </c>
      <c r="G21" s="626" t="s">
        <v>1239</v>
      </c>
      <c r="H21" s="626" t="s">
        <v>1251</v>
      </c>
      <c r="I21" s="626" t="s">
        <v>1252</v>
      </c>
      <c r="J21" s="626" t="s">
        <v>1253</v>
      </c>
      <c r="K21" s="626" t="s">
        <v>1254</v>
      </c>
      <c r="L21" s="627" t="s">
        <v>1255</v>
      </c>
      <c r="M21" s="626" t="s">
        <v>1256</v>
      </c>
      <c r="O21" s="180"/>
      <c r="P21" s="180"/>
    </row>
    <row r="22" spans="1:16" ht="46.9" customHeight="1" x14ac:dyDescent="0.45">
      <c r="A22" s="3"/>
      <c r="B22" s="78"/>
      <c r="D22" s="71">
        <v>4</v>
      </c>
      <c r="E22" s="102" t="s">
        <v>1246</v>
      </c>
      <c r="F22" s="628" t="s">
        <v>1257</v>
      </c>
      <c r="G22" s="864"/>
      <c r="H22" s="865"/>
      <c r="I22" s="865"/>
      <c r="J22" s="865"/>
      <c r="K22" s="866"/>
      <c r="L22" s="628" t="s">
        <v>1258</v>
      </c>
      <c r="M22" s="629"/>
      <c r="N22" s="66"/>
    </row>
    <row r="23" spans="1:16" ht="18" customHeight="1" x14ac:dyDescent="0.45">
      <c r="D23" s="69"/>
      <c r="E23" s="69"/>
      <c r="F23" s="69"/>
      <c r="G23" s="69"/>
      <c r="H23" s="69"/>
      <c r="I23" s="69"/>
      <c r="J23" s="69"/>
      <c r="K23" s="69"/>
      <c r="L23" s="69"/>
      <c r="M23" s="69"/>
      <c r="N23" s="67"/>
    </row>
    <row r="24" spans="1:16" ht="18" customHeight="1" x14ac:dyDescent="0.45">
      <c r="D24" s="69"/>
      <c r="E24" s="69"/>
      <c r="F24" s="69"/>
      <c r="G24" s="69"/>
      <c r="H24" s="69"/>
      <c r="I24" s="69"/>
      <c r="J24" s="69"/>
      <c r="K24" s="69"/>
      <c r="L24" s="69"/>
      <c r="M24" s="69"/>
      <c r="N24" s="67"/>
    </row>
    <row r="25" spans="1:16" ht="17.25" customHeight="1" x14ac:dyDescent="0.45">
      <c r="D25" s="830" t="s">
        <v>1259</v>
      </c>
      <c r="E25" s="830"/>
      <c r="F25" s="830"/>
      <c r="G25" s="830"/>
      <c r="H25" s="830"/>
      <c r="I25" s="830"/>
      <c r="J25" s="830"/>
      <c r="K25" s="830"/>
      <c r="L25" s="830"/>
      <c r="M25" s="830"/>
      <c r="N25" s="69"/>
    </row>
    <row r="26" spans="1:16" ht="16.5" customHeight="1" x14ac:dyDescent="0.45">
      <c r="D26" s="830"/>
      <c r="E26" s="830"/>
      <c r="F26" s="830"/>
      <c r="G26" s="830"/>
      <c r="H26" s="830"/>
      <c r="I26" s="830"/>
      <c r="J26" s="830"/>
      <c r="K26" s="830"/>
      <c r="L26" s="830"/>
      <c r="M26" s="830"/>
      <c r="N26" s="69"/>
    </row>
    <row r="27" spans="1:16" ht="64" x14ac:dyDescent="0.45">
      <c r="A27" s="3"/>
      <c r="D27" s="876" t="s">
        <v>1260</v>
      </c>
      <c r="E27" s="877"/>
      <c r="F27" s="65" t="s">
        <v>1261</v>
      </c>
      <c r="G27" s="65" t="s">
        <v>1262</v>
      </c>
      <c r="H27" s="65" t="s">
        <v>1263</v>
      </c>
      <c r="I27" s="65" t="s">
        <v>1264</v>
      </c>
      <c r="J27" s="104"/>
      <c r="K27" s="104" t="s">
        <v>1265</v>
      </c>
      <c r="L27" s="104"/>
      <c r="M27" s="104"/>
      <c r="N27" s="69"/>
    </row>
    <row r="28" spans="1:16" x14ac:dyDescent="0.45">
      <c r="A28" s="3"/>
      <c r="D28" s="876"/>
      <c r="E28" s="877"/>
      <c r="F28" s="70" t="s">
        <v>530</v>
      </c>
      <c r="G28" s="70" t="s">
        <v>531</v>
      </c>
      <c r="H28" s="70" t="s">
        <v>880</v>
      </c>
      <c r="I28" s="70" t="s">
        <v>881</v>
      </c>
      <c r="J28" s="105"/>
      <c r="K28" s="105"/>
      <c r="L28" s="888"/>
      <c r="M28" s="888"/>
    </row>
    <row r="29" spans="1:16" x14ac:dyDescent="0.45">
      <c r="A29" s="3"/>
      <c r="D29" s="106"/>
      <c r="E29" s="402">
        <v>1991</v>
      </c>
      <c r="F29" s="107" t="s">
        <v>1266</v>
      </c>
      <c r="G29" s="108">
        <v>0</v>
      </c>
      <c r="H29" s="341" t="s">
        <v>1267</v>
      </c>
      <c r="I29" s="92" t="s">
        <v>1268</v>
      </c>
      <c r="J29" s="109"/>
      <c r="K29" s="110"/>
      <c r="L29" s="871"/>
      <c r="M29" s="871"/>
    </row>
    <row r="30" spans="1:16" x14ac:dyDescent="0.45">
      <c r="A30" s="3"/>
      <c r="D30" s="106"/>
      <c r="E30" s="402">
        <v>1992</v>
      </c>
      <c r="F30" s="107" t="s">
        <v>1269</v>
      </c>
      <c r="G30" s="108">
        <v>0</v>
      </c>
      <c r="H30" s="341" t="s">
        <v>1267</v>
      </c>
      <c r="I30" s="92" t="s">
        <v>1268</v>
      </c>
      <c r="J30" s="109"/>
      <c r="K30" s="110"/>
      <c r="L30" s="871"/>
      <c r="M30" s="871"/>
    </row>
    <row r="31" spans="1:16" x14ac:dyDescent="0.45">
      <c r="A31" s="3"/>
      <c r="D31" s="106"/>
      <c r="E31" s="402">
        <v>1993</v>
      </c>
      <c r="F31" s="107" t="s">
        <v>1270</v>
      </c>
      <c r="G31" s="108">
        <v>0</v>
      </c>
      <c r="H31" s="341" t="s">
        <v>1267</v>
      </c>
      <c r="I31" s="92" t="s">
        <v>1268</v>
      </c>
      <c r="J31" s="109"/>
      <c r="K31" s="110"/>
      <c r="L31" s="871"/>
      <c r="M31" s="871"/>
    </row>
    <row r="32" spans="1:16" x14ac:dyDescent="0.45">
      <c r="A32" s="3"/>
      <c r="D32" s="106"/>
      <c r="E32" s="402">
        <v>1994</v>
      </c>
      <c r="F32" s="107" t="s">
        <v>1271</v>
      </c>
      <c r="G32" s="108">
        <v>0</v>
      </c>
      <c r="H32" s="341" t="s">
        <v>1267</v>
      </c>
      <c r="I32" s="92" t="s">
        <v>1268</v>
      </c>
      <c r="J32" s="109"/>
      <c r="K32" s="110"/>
      <c r="L32" s="871"/>
      <c r="M32" s="871"/>
    </row>
    <row r="33" spans="1:13" x14ac:dyDescent="0.45">
      <c r="A33" s="3"/>
      <c r="D33" s="106"/>
      <c r="E33" s="402">
        <v>1995</v>
      </c>
      <c r="F33" s="107" t="s">
        <v>1272</v>
      </c>
      <c r="G33" s="108">
        <v>0</v>
      </c>
      <c r="H33" s="341" t="s">
        <v>1267</v>
      </c>
      <c r="I33" s="92" t="s">
        <v>1268</v>
      </c>
      <c r="J33" s="109"/>
      <c r="K33" s="110"/>
      <c r="L33" s="871"/>
      <c r="M33" s="871"/>
    </row>
    <row r="34" spans="1:13" x14ac:dyDescent="0.45">
      <c r="A34" s="3"/>
      <c r="D34" s="106"/>
      <c r="E34" s="402">
        <v>1996</v>
      </c>
      <c r="F34" s="107" t="s">
        <v>1273</v>
      </c>
      <c r="G34" s="108">
        <v>0</v>
      </c>
      <c r="H34" s="341" t="s">
        <v>1267</v>
      </c>
      <c r="I34" s="92" t="s">
        <v>1268</v>
      </c>
      <c r="J34" s="109"/>
      <c r="K34" s="110"/>
      <c r="L34" s="871"/>
      <c r="M34" s="871"/>
    </row>
    <row r="35" spans="1:13" x14ac:dyDescent="0.45">
      <c r="A35" s="3"/>
      <c r="D35" s="106"/>
      <c r="E35" s="402">
        <v>1997</v>
      </c>
      <c r="F35" s="107" t="s">
        <v>1274</v>
      </c>
      <c r="G35" s="108">
        <v>0</v>
      </c>
      <c r="H35" s="341" t="s">
        <v>1267</v>
      </c>
      <c r="I35" s="92" t="s">
        <v>1268</v>
      </c>
      <c r="J35" s="109"/>
      <c r="K35" s="110"/>
      <c r="L35" s="871"/>
      <c r="M35" s="871"/>
    </row>
    <row r="36" spans="1:13" x14ac:dyDescent="0.45">
      <c r="A36" s="3"/>
      <c r="D36" s="106"/>
      <c r="E36" s="402">
        <v>1998</v>
      </c>
      <c r="F36" s="107" t="s">
        <v>1275</v>
      </c>
      <c r="G36" s="108">
        <v>0</v>
      </c>
      <c r="H36" s="341" t="s">
        <v>1267</v>
      </c>
      <c r="I36" s="92" t="s">
        <v>1268</v>
      </c>
      <c r="J36" s="109"/>
      <c r="K36" s="110"/>
      <c r="L36" s="871"/>
      <c r="M36" s="871"/>
    </row>
    <row r="37" spans="1:13" x14ac:dyDescent="0.45">
      <c r="A37" s="3"/>
      <c r="D37" s="106"/>
      <c r="E37" s="402">
        <v>1999</v>
      </c>
      <c r="F37" s="107" t="s">
        <v>1276</v>
      </c>
      <c r="G37" s="108">
        <v>0</v>
      </c>
      <c r="H37" s="341" t="s">
        <v>1267</v>
      </c>
      <c r="I37" s="92" t="s">
        <v>1268</v>
      </c>
      <c r="J37" s="109"/>
      <c r="K37" s="110"/>
      <c r="L37" s="871"/>
      <c r="M37" s="871"/>
    </row>
    <row r="38" spans="1:13" x14ac:dyDescent="0.45">
      <c r="A38" s="3"/>
      <c r="D38" s="106"/>
      <c r="E38" s="402">
        <v>2000</v>
      </c>
      <c r="F38" s="107" t="s">
        <v>1277</v>
      </c>
      <c r="G38" s="108">
        <v>0</v>
      </c>
      <c r="H38" s="341" t="s">
        <v>1267</v>
      </c>
      <c r="I38" s="92" t="s">
        <v>1268</v>
      </c>
      <c r="J38" s="109"/>
      <c r="K38" s="110"/>
      <c r="L38" s="871"/>
      <c r="M38" s="871"/>
    </row>
    <row r="39" spans="1:13" x14ac:dyDescent="0.45">
      <c r="A39" s="3"/>
      <c r="D39" s="106"/>
      <c r="E39" s="402">
        <v>2001</v>
      </c>
      <c r="F39" s="107" t="s">
        <v>1278</v>
      </c>
      <c r="G39" s="108">
        <v>0</v>
      </c>
      <c r="H39" s="341" t="s">
        <v>1267</v>
      </c>
      <c r="I39" s="92" t="s">
        <v>1268</v>
      </c>
      <c r="J39" s="109"/>
      <c r="K39" s="110"/>
      <c r="L39" s="871"/>
      <c r="M39" s="871"/>
    </row>
    <row r="40" spans="1:13" x14ac:dyDescent="0.45">
      <c r="A40" s="3"/>
      <c r="D40" s="106"/>
      <c r="E40" s="402">
        <v>2002</v>
      </c>
      <c r="F40" s="107" t="s">
        <v>1279</v>
      </c>
      <c r="G40" s="108">
        <v>0</v>
      </c>
      <c r="H40" s="341" t="s">
        <v>1267</v>
      </c>
      <c r="I40" s="92" t="s">
        <v>1268</v>
      </c>
      <c r="J40" s="109"/>
      <c r="K40" s="110"/>
      <c r="L40" s="871"/>
      <c r="M40" s="871"/>
    </row>
    <row r="41" spans="1:13" x14ac:dyDescent="0.45">
      <c r="A41" s="3"/>
      <c r="D41" s="106"/>
      <c r="E41" s="402">
        <v>2003</v>
      </c>
      <c r="F41" s="107" t="s">
        <v>1280</v>
      </c>
      <c r="G41" s="108">
        <v>0</v>
      </c>
      <c r="H41" s="341" t="s">
        <v>1267</v>
      </c>
      <c r="I41" s="92" t="s">
        <v>1268</v>
      </c>
      <c r="J41" s="109"/>
      <c r="K41" s="110"/>
      <c r="L41" s="871"/>
      <c r="M41" s="871"/>
    </row>
    <row r="42" spans="1:13" x14ac:dyDescent="0.45">
      <c r="A42" s="3"/>
      <c r="D42" s="106"/>
      <c r="E42" s="402">
        <v>2004</v>
      </c>
      <c r="F42" s="107" t="s">
        <v>1281</v>
      </c>
      <c r="G42" s="108">
        <v>0</v>
      </c>
      <c r="H42" s="341" t="s">
        <v>1267</v>
      </c>
      <c r="I42" s="92" t="s">
        <v>1268</v>
      </c>
      <c r="J42" s="109"/>
      <c r="K42" s="110"/>
      <c r="L42" s="871"/>
      <c r="M42" s="871"/>
    </row>
    <row r="43" spans="1:13" x14ac:dyDescent="0.45">
      <c r="A43" s="3"/>
      <c r="D43" s="106"/>
      <c r="E43" s="402">
        <v>2005</v>
      </c>
      <c r="F43" s="107" t="s">
        <v>1282</v>
      </c>
      <c r="G43" s="108">
        <v>0</v>
      </c>
      <c r="H43" s="341" t="s">
        <v>1267</v>
      </c>
      <c r="I43" s="92" t="s">
        <v>1268</v>
      </c>
      <c r="J43" s="109"/>
      <c r="K43" s="110"/>
      <c r="L43" s="871"/>
      <c r="M43" s="871"/>
    </row>
    <row r="44" spans="1:13" x14ac:dyDescent="0.45">
      <c r="A44" s="3"/>
      <c r="D44" s="106"/>
      <c r="E44" s="402">
        <v>2006</v>
      </c>
      <c r="F44" s="107" t="s">
        <v>1283</v>
      </c>
      <c r="G44" s="108">
        <v>0</v>
      </c>
      <c r="H44" s="341" t="s">
        <v>1267</v>
      </c>
      <c r="I44" s="92" t="s">
        <v>1268</v>
      </c>
      <c r="J44" s="109"/>
      <c r="K44" s="110"/>
      <c r="L44" s="871"/>
      <c r="M44" s="871"/>
    </row>
    <row r="45" spans="1:13" x14ac:dyDescent="0.45">
      <c r="A45" s="3"/>
      <c r="D45" s="106"/>
      <c r="E45" s="402">
        <v>2007</v>
      </c>
      <c r="F45" s="107" t="s">
        <v>1284</v>
      </c>
      <c r="G45" s="108">
        <v>0</v>
      </c>
      <c r="H45" s="341" t="s">
        <v>1267</v>
      </c>
      <c r="I45" s="92" t="s">
        <v>1268</v>
      </c>
      <c r="J45" s="109"/>
      <c r="K45" s="110"/>
      <c r="L45" s="871"/>
      <c r="M45" s="871"/>
    </row>
    <row r="46" spans="1:13" x14ac:dyDescent="0.45">
      <c r="A46" s="3"/>
      <c r="D46" s="106"/>
      <c r="E46" s="402">
        <v>2008</v>
      </c>
      <c r="F46" s="107" t="s">
        <v>1285</v>
      </c>
      <c r="G46" s="108">
        <v>0</v>
      </c>
      <c r="H46" s="341" t="s">
        <v>1267</v>
      </c>
      <c r="I46" s="92" t="s">
        <v>1268</v>
      </c>
      <c r="J46" s="109"/>
      <c r="K46" s="110"/>
      <c r="L46" s="871"/>
      <c r="M46" s="871"/>
    </row>
    <row r="47" spans="1:13" x14ac:dyDescent="0.45">
      <c r="A47" s="3"/>
      <c r="D47" s="106"/>
      <c r="E47" s="402">
        <v>2009</v>
      </c>
      <c r="F47" s="107" t="s">
        <v>1286</v>
      </c>
      <c r="G47" s="108">
        <v>0</v>
      </c>
      <c r="H47" s="341" t="s">
        <v>1267</v>
      </c>
      <c r="I47" s="92" t="s">
        <v>1268</v>
      </c>
      <c r="J47" s="109"/>
      <c r="K47" s="110"/>
      <c r="L47" s="871"/>
      <c r="M47" s="871"/>
    </row>
    <row r="48" spans="1:13" x14ac:dyDescent="0.45">
      <c r="A48" s="3"/>
      <c r="D48" s="106"/>
      <c r="E48" s="402">
        <v>2010</v>
      </c>
      <c r="F48" s="107" t="s">
        <v>1287</v>
      </c>
      <c r="G48" s="108">
        <v>0</v>
      </c>
      <c r="H48" s="341" t="s">
        <v>1267</v>
      </c>
      <c r="I48" s="92" t="s">
        <v>1268</v>
      </c>
      <c r="J48" s="109"/>
      <c r="K48" s="110"/>
      <c r="L48" s="871"/>
      <c r="M48" s="871"/>
    </row>
    <row r="49" spans="1:14" x14ac:dyDescent="0.45">
      <c r="A49" s="3"/>
      <c r="D49" s="106"/>
      <c r="E49" s="402">
        <v>2011</v>
      </c>
      <c r="F49" s="107" t="s">
        <v>1288</v>
      </c>
      <c r="G49" s="108">
        <v>0</v>
      </c>
      <c r="H49" s="341" t="s">
        <v>1267</v>
      </c>
      <c r="I49" s="92" t="s">
        <v>1268</v>
      </c>
      <c r="J49" s="109"/>
      <c r="K49" s="110"/>
      <c r="L49" s="871"/>
      <c r="M49" s="871"/>
    </row>
    <row r="50" spans="1:14" x14ac:dyDescent="0.45">
      <c r="A50" s="3"/>
      <c r="D50" s="106"/>
      <c r="E50" s="402">
        <v>2012</v>
      </c>
      <c r="F50" s="107" t="s">
        <v>1289</v>
      </c>
      <c r="G50" s="108">
        <v>0</v>
      </c>
      <c r="H50" s="341" t="s">
        <v>1267</v>
      </c>
      <c r="I50" s="92" t="s">
        <v>1268</v>
      </c>
      <c r="J50" s="109"/>
      <c r="K50" s="110"/>
      <c r="L50" s="871"/>
      <c r="M50" s="871"/>
    </row>
    <row r="51" spans="1:14" x14ac:dyDescent="0.45">
      <c r="A51" s="3"/>
      <c r="D51" s="106"/>
      <c r="E51" s="402">
        <v>2013</v>
      </c>
      <c r="F51" s="107" t="s">
        <v>1290</v>
      </c>
      <c r="G51" s="108">
        <v>0</v>
      </c>
      <c r="H51" s="341" t="s">
        <v>1267</v>
      </c>
      <c r="I51" s="92" t="s">
        <v>1268</v>
      </c>
      <c r="J51" s="109"/>
      <c r="K51" s="110"/>
      <c r="L51" s="871"/>
      <c r="M51" s="871"/>
    </row>
    <row r="52" spans="1:14" x14ac:dyDescent="0.45">
      <c r="A52" s="3"/>
      <c r="D52" s="106"/>
      <c r="E52" s="402">
        <v>2014</v>
      </c>
      <c r="F52" s="107" t="s">
        <v>1291</v>
      </c>
      <c r="G52" s="108">
        <v>0</v>
      </c>
      <c r="H52" s="341" t="s">
        <v>1267</v>
      </c>
      <c r="I52" s="92" t="s">
        <v>1268</v>
      </c>
      <c r="J52" s="109"/>
      <c r="K52" s="110"/>
      <c r="L52" s="871"/>
      <c r="M52" s="871"/>
    </row>
    <row r="53" spans="1:14" x14ac:dyDescent="0.45">
      <c r="A53" s="3"/>
      <c r="D53" s="106"/>
      <c r="E53" s="402">
        <v>2015</v>
      </c>
      <c r="F53" s="107" t="s">
        <v>1292</v>
      </c>
      <c r="G53" s="108">
        <v>0</v>
      </c>
      <c r="H53" s="341" t="s">
        <v>1267</v>
      </c>
      <c r="I53" s="92" t="s">
        <v>1268</v>
      </c>
      <c r="J53" s="109"/>
      <c r="K53" s="110"/>
      <c r="L53" s="871"/>
      <c r="M53" s="871"/>
    </row>
    <row r="54" spans="1:14" x14ac:dyDescent="0.45">
      <c r="A54" s="3"/>
      <c r="D54" s="106"/>
      <c r="E54" s="402">
        <v>2016</v>
      </c>
      <c r="F54" s="107" t="s">
        <v>1293</v>
      </c>
      <c r="G54" s="108">
        <v>0</v>
      </c>
      <c r="H54" s="341" t="s">
        <v>1267</v>
      </c>
      <c r="I54" s="92" t="s">
        <v>1268</v>
      </c>
      <c r="J54" s="109"/>
      <c r="K54" s="110"/>
      <c r="L54" s="871"/>
      <c r="M54" s="871"/>
    </row>
    <row r="55" spans="1:14" x14ac:dyDescent="0.45">
      <c r="A55" s="3"/>
      <c r="D55" s="106"/>
      <c r="E55" s="402">
        <v>2017</v>
      </c>
      <c r="F55" s="107" t="s">
        <v>1294</v>
      </c>
      <c r="G55" s="108">
        <v>0</v>
      </c>
      <c r="H55" s="341" t="s">
        <v>1267</v>
      </c>
      <c r="I55" s="92" t="s">
        <v>1268</v>
      </c>
      <c r="J55" s="109"/>
      <c r="K55" s="110"/>
      <c r="L55" s="871"/>
      <c r="M55" s="871"/>
    </row>
    <row r="56" spans="1:14" x14ac:dyDescent="0.45">
      <c r="A56" s="3"/>
      <c r="D56" s="106"/>
      <c r="E56" s="402">
        <v>2018</v>
      </c>
      <c r="F56" s="107" t="s">
        <v>1295</v>
      </c>
      <c r="G56" s="108">
        <v>0</v>
      </c>
      <c r="H56" s="341" t="s">
        <v>1267</v>
      </c>
      <c r="I56" s="92" t="s">
        <v>1268</v>
      </c>
      <c r="J56" s="109"/>
      <c r="K56" s="110"/>
      <c r="L56" s="871"/>
      <c r="M56" s="871"/>
    </row>
    <row r="57" spans="1:14" x14ac:dyDescent="0.45">
      <c r="A57" s="3"/>
      <c r="D57" s="106"/>
      <c r="E57" s="402">
        <v>2019</v>
      </c>
      <c r="F57" s="107" t="s">
        <v>1296</v>
      </c>
      <c r="G57" s="108">
        <v>0</v>
      </c>
      <c r="H57" s="341" t="s">
        <v>1267</v>
      </c>
      <c r="I57" s="92" t="s">
        <v>1268</v>
      </c>
      <c r="J57" s="109"/>
      <c r="K57" s="110"/>
      <c r="L57" s="871"/>
      <c r="M57" s="871"/>
    </row>
    <row r="58" spans="1:14" x14ac:dyDescent="0.45">
      <c r="A58" s="3"/>
      <c r="D58" s="106"/>
      <c r="E58" s="402">
        <v>2020</v>
      </c>
      <c r="F58" s="107" t="s">
        <v>1297</v>
      </c>
      <c r="G58" s="108">
        <v>0</v>
      </c>
      <c r="H58" s="341" t="s">
        <v>1267</v>
      </c>
      <c r="I58" s="92" t="s">
        <v>1268</v>
      </c>
      <c r="J58" s="109"/>
      <c r="K58" s="110"/>
      <c r="L58" s="450"/>
      <c r="M58" s="450"/>
    </row>
    <row r="59" spans="1:14" x14ac:dyDescent="0.45">
      <c r="A59" s="3"/>
      <c r="D59" s="106"/>
      <c r="E59" s="402">
        <v>2021</v>
      </c>
      <c r="F59" s="107" t="s">
        <v>1298</v>
      </c>
      <c r="G59" s="108">
        <v>0</v>
      </c>
      <c r="H59" s="341" t="s">
        <v>1267</v>
      </c>
      <c r="I59" s="92" t="s">
        <v>1268</v>
      </c>
      <c r="J59" s="109"/>
      <c r="K59" s="110"/>
      <c r="L59" s="450"/>
      <c r="M59" s="450"/>
    </row>
    <row r="60" spans="1:14" x14ac:dyDescent="0.45">
      <c r="A60" s="3"/>
      <c r="D60" s="106"/>
      <c r="E60" s="402">
        <v>2022</v>
      </c>
      <c r="F60" s="107" t="s">
        <v>1299</v>
      </c>
      <c r="G60" s="108">
        <v>0</v>
      </c>
      <c r="H60" s="341" t="s">
        <v>1267</v>
      </c>
      <c r="I60" s="92" t="s">
        <v>1268</v>
      </c>
      <c r="J60" s="109"/>
      <c r="K60" s="110"/>
      <c r="L60" s="450"/>
      <c r="M60" s="450"/>
    </row>
    <row r="61" spans="1:14" ht="32.65" customHeight="1" x14ac:dyDescent="0.45">
      <c r="A61" s="3"/>
      <c r="D61" s="106"/>
      <c r="E61" s="402">
        <v>2023</v>
      </c>
      <c r="F61" s="107" t="s">
        <v>1300</v>
      </c>
      <c r="G61" s="108">
        <v>0</v>
      </c>
      <c r="H61" s="341" t="s">
        <v>1301</v>
      </c>
      <c r="I61" s="92" t="s">
        <v>1268</v>
      </c>
      <c r="J61" s="109"/>
      <c r="K61" s="110"/>
      <c r="L61" s="871"/>
      <c r="M61" s="871"/>
    </row>
    <row r="62" spans="1:14" x14ac:dyDescent="0.45">
      <c r="A62" s="3"/>
      <c r="D62" s="106"/>
      <c r="E62" s="402">
        <v>2024</v>
      </c>
      <c r="F62" s="107" t="s">
        <v>1302</v>
      </c>
      <c r="G62" s="108">
        <v>0</v>
      </c>
      <c r="H62" s="341" t="s">
        <v>511</v>
      </c>
      <c r="I62" s="92" t="s">
        <v>1268</v>
      </c>
      <c r="J62" s="109"/>
      <c r="K62" s="110"/>
      <c r="L62" s="871"/>
      <c r="M62" s="871"/>
    </row>
    <row r="63" spans="1:14" ht="39.4" customHeight="1" x14ac:dyDescent="0.45">
      <c r="D63" s="106"/>
      <c r="E63" s="402">
        <v>2025</v>
      </c>
      <c r="F63" s="107" t="s">
        <v>1303</v>
      </c>
      <c r="G63" s="630" t="s">
        <v>1304</v>
      </c>
      <c r="H63" s="361" t="s">
        <v>1305</v>
      </c>
      <c r="I63" s="92" t="s">
        <v>1268</v>
      </c>
      <c r="J63" s="69"/>
      <c r="K63" s="69"/>
      <c r="L63" s="69"/>
      <c r="M63" s="69"/>
      <c r="N63" s="69"/>
    </row>
    <row r="64" spans="1:14" ht="39.75" customHeight="1" x14ac:dyDescent="0.45">
      <c r="D64" s="106"/>
      <c r="E64" s="402">
        <v>2026</v>
      </c>
      <c r="F64" s="107" t="s">
        <v>1306</v>
      </c>
      <c r="G64" s="347" t="s">
        <v>1304</v>
      </c>
      <c r="H64" s="361" t="s">
        <v>1307</v>
      </c>
      <c r="I64" s="92" t="s">
        <v>1268</v>
      </c>
      <c r="J64" s="69"/>
      <c r="K64" s="69"/>
      <c r="L64" s="69"/>
      <c r="M64" s="69"/>
      <c r="N64" s="69"/>
    </row>
    <row r="65" spans="1:14" ht="39.75" customHeight="1" x14ac:dyDescent="0.45">
      <c r="A65" s="113">
        <v>312</v>
      </c>
      <c r="J65" s="114"/>
      <c r="K65" s="114"/>
      <c r="L65" s="114"/>
      <c r="M65" s="114"/>
      <c r="N65" s="69"/>
    </row>
    <row r="66" spans="1:14" ht="44.25" customHeight="1" x14ac:dyDescent="0.45">
      <c r="D66" s="878"/>
      <c r="E66" s="879"/>
      <c r="F66" s="83" t="s">
        <v>1308</v>
      </c>
      <c r="G66" s="83" t="s">
        <v>1262</v>
      </c>
      <c r="H66" s="83" t="s">
        <v>1263</v>
      </c>
      <c r="I66" s="83" t="s">
        <v>1264</v>
      </c>
      <c r="J66" s="115"/>
      <c r="K66" s="115"/>
      <c r="L66" s="115"/>
      <c r="M66" s="115"/>
    </row>
    <row r="67" spans="1:14" ht="30" customHeight="1" x14ac:dyDescent="0.45">
      <c r="A67" s="3"/>
      <c r="D67" s="880"/>
      <c r="E67" s="881"/>
      <c r="F67" s="70" t="s">
        <v>530</v>
      </c>
      <c r="G67" s="70" t="s">
        <v>531</v>
      </c>
      <c r="H67" s="70" t="s">
        <v>880</v>
      </c>
      <c r="I67" s="70" t="s">
        <v>881</v>
      </c>
      <c r="J67" s="117"/>
      <c r="K67" s="118"/>
      <c r="L67" s="873"/>
      <c r="M67" s="873"/>
    </row>
    <row r="68" spans="1:14" ht="30" customHeight="1" x14ac:dyDescent="0.45">
      <c r="A68" s="3"/>
      <c r="D68" s="116">
        <v>2</v>
      </c>
      <c r="E68" s="502" t="str">
        <f>"Unincepted Legal Obligations as at December "&amp;RIGHT(spec_title,4)&amp;", for the "&amp;RIGHT(spec_title,4)+1&amp;" year of account."</f>
        <v>Unincepted Legal Obligations as at December 2026, for the 2027 year of account.</v>
      </c>
      <c r="F68" s="333"/>
      <c r="G68" s="347" t="s">
        <v>1304</v>
      </c>
      <c r="H68" s="107" t="s">
        <v>1309</v>
      </c>
      <c r="I68" s="107" t="s">
        <v>1310</v>
      </c>
      <c r="J68" s="872"/>
      <c r="K68" s="872"/>
      <c r="L68" s="873"/>
      <c r="M68" s="872"/>
    </row>
    <row r="69" spans="1:14" ht="32" x14ac:dyDescent="0.45">
      <c r="D69" s="874" t="s">
        <v>514</v>
      </c>
      <c r="E69" s="875"/>
      <c r="F69" s="107" t="s">
        <v>1311</v>
      </c>
      <c r="G69" s="107" t="s">
        <v>1312</v>
      </c>
      <c r="H69" s="107" t="s">
        <v>1313</v>
      </c>
      <c r="I69" s="107" t="s">
        <v>1314</v>
      </c>
    </row>
  </sheetData>
  <sheetProtection formatColumns="0"/>
  <mergeCells count="53">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 ref="J68:K68"/>
    <mergeCell ref="L68:M68"/>
    <mergeCell ref="D69:E69"/>
    <mergeCell ref="L67:M67"/>
    <mergeCell ref="D27:E28"/>
    <mergeCell ref="D66:E67"/>
    <mergeCell ref="L29:M29"/>
    <mergeCell ref="L30:M30"/>
    <mergeCell ref="L31:M31"/>
    <mergeCell ref="L32:M32"/>
    <mergeCell ref="L33:M33"/>
    <mergeCell ref="L34:M34"/>
    <mergeCell ref="L35:M35"/>
    <mergeCell ref="L36:M36"/>
    <mergeCell ref="L37:M37"/>
    <mergeCell ref="L38:M38"/>
    <mergeCell ref="L41:M41"/>
    <mergeCell ref="L42:M42"/>
    <mergeCell ref="L43:M43"/>
    <mergeCell ref="L44:M44"/>
    <mergeCell ref="L45:M45"/>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s>
  <conditionalFormatting sqref="F58:F64">
    <cfRule type="expression" dxfId="382" priority="5">
      <formula>ISNUMBER(F58)</formula>
    </cfRule>
  </conditionalFormatting>
  <conditionalFormatting sqref="F58:G59 I61:I64">
    <cfRule type="expression" dxfId="381" priority="7">
      <formula>ISNUMBER(F58)</formula>
    </cfRule>
  </conditionalFormatting>
  <conditionalFormatting sqref="G59:G63">
    <cfRule type="expression" dxfId="380" priority="1">
      <formula>ISNUMBER(G59)</formula>
    </cfRule>
  </conditionalFormatting>
  <conditionalFormatting sqref="G64:H64">
    <cfRule type="expression" dxfId="379" priority="4">
      <formula>ISNUMBER(G64)</formula>
    </cfRule>
  </conditionalFormatting>
  <conditionalFormatting sqref="G18:K18 M18 F19:M19 G21:K21 M21 F22:M22 F29:I57 F68:I69">
    <cfRule type="expression" dxfId="378" priority="31">
      <formula>ISNUMBER(F18)</formula>
    </cfRule>
  </conditionalFormatting>
  <conditionalFormatting sqref="H61:H63">
    <cfRule type="expression" dxfId="377" priority="2">
      <formula>ISNUMBER(H61)</formula>
    </cfRule>
  </conditionalFormatting>
  <conditionalFormatting sqref="H58:I60">
    <cfRule type="expression" dxfId="376" priority="11">
      <formula>ISNUMBER(H58)</formula>
    </cfRule>
  </conditionalFormatting>
  <dataValidations disablePrompts="1" count="17">
    <dataValidation operator="greaterThanOrEqual" allowBlank="1" showInputMessage="1" showErrorMessage="1" errorTitle="Error" error="One-Year Gross Mean must be a loss (positive)" sqref="F19" xr:uid="{00000000-0002-0000-0B00-000001000000}"/>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operator="greaterThanOrEqual" allowBlank="1" showInputMessage="1" showErrorMessage="1" errorTitle="Error" error="One-Year Gross 99.5th percentile must be a loss (positive)" sqref="L19" xr:uid="{00000000-0002-0000-0B00-000010000000}"/>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tabColor rgb="FFFFFF00"/>
    <pageSetUpPr fitToPage="1"/>
  </sheetPr>
  <dimension ref="B1:J53"/>
  <sheetViews>
    <sheetView zoomScale="80" zoomScaleNormal="80" workbookViewId="0">
      <pane ySplit="3" topLeftCell="A4" activePane="bottomLeft" state="frozen"/>
      <selection activeCell="M22" sqref="M22"/>
      <selection pane="bottomLeft" activeCell="A2" sqref="A2"/>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9" t="s">
        <v>1315</v>
      </c>
      <c r="C2" s="799"/>
      <c r="D2" s="799"/>
      <c r="E2" s="799"/>
      <c r="F2" s="799"/>
      <c r="G2" s="799"/>
      <c r="H2" s="799"/>
      <c r="I2" s="799"/>
      <c r="J2" s="799"/>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customHeight="1" x14ac:dyDescent="0.35">
      <c r="B4" s="266" t="s">
        <v>1316</v>
      </c>
      <c r="C4" s="266" t="s">
        <v>594</v>
      </c>
      <c r="D4" s="267" t="s">
        <v>1317</v>
      </c>
      <c r="E4" s="267" t="s">
        <v>1318</v>
      </c>
      <c r="F4" s="266" t="s">
        <v>471</v>
      </c>
      <c r="G4" s="267" t="s">
        <v>1319</v>
      </c>
      <c r="H4" s="267" t="s">
        <v>1320</v>
      </c>
      <c r="I4" s="337"/>
      <c r="J4" s="731" t="s">
        <v>444</v>
      </c>
    </row>
    <row r="5" spans="2:10" ht="57.75" customHeight="1" x14ac:dyDescent="0.35">
      <c r="B5" s="266" t="s">
        <v>1321</v>
      </c>
      <c r="C5" s="266" t="s">
        <v>594</v>
      </c>
      <c r="D5" s="267" t="s">
        <v>1317</v>
      </c>
      <c r="E5" s="267" t="s">
        <v>1322</v>
      </c>
      <c r="F5" s="266" t="s">
        <v>443</v>
      </c>
      <c r="G5" s="267" t="s">
        <v>1323</v>
      </c>
      <c r="H5" s="267" t="s">
        <v>1324</v>
      </c>
      <c r="I5" s="337"/>
      <c r="J5" s="731" t="s">
        <v>1325</v>
      </c>
    </row>
    <row r="6" spans="2:10" ht="57.75" customHeight="1" x14ac:dyDescent="0.35">
      <c r="B6" s="266" t="s">
        <v>1326</v>
      </c>
      <c r="C6" s="266" t="s">
        <v>383</v>
      </c>
      <c r="D6" s="267" t="s">
        <v>1327</v>
      </c>
      <c r="E6" s="267" t="s">
        <v>1328</v>
      </c>
      <c r="F6" s="266" t="s">
        <v>471</v>
      </c>
      <c r="G6" s="267" t="s">
        <v>1329</v>
      </c>
      <c r="H6" s="267"/>
      <c r="I6" s="337"/>
      <c r="J6" s="731" t="s">
        <v>444</v>
      </c>
    </row>
    <row r="7" spans="2:10" ht="57.75" customHeight="1" x14ac:dyDescent="0.35">
      <c r="B7" s="266" t="s">
        <v>1330</v>
      </c>
      <c r="C7" s="266" t="s">
        <v>383</v>
      </c>
      <c r="D7" s="267" t="s">
        <v>1327</v>
      </c>
      <c r="E7" s="267" t="s">
        <v>1331</v>
      </c>
      <c r="F7" s="266" t="s">
        <v>443</v>
      </c>
      <c r="G7" s="267" t="s">
        <v>1332</v>
      </c>
      <c r="H7" s="267" t="s">
        <v>1333</v>
      </c>
      <c r="I7" s="337"/>
      <c r="J7" s="731" t="s">
        <v>444</v>
      </c>
    </row>
    <row r="8" spans="2:10" ht="57.75" customHeight="1" x14ac:dyDescent="0.35">
      <c r="B8" s="266" t="s">
        <v>1334</v>
      </c>
      <c r="C8" s="266" t="s">
        <v>1335</v>
      </c>
      <c r="D8" s="267" t="s">
        <v>1336</v>
      </c>
      <c r="E8" s="267" t="s">
        <v>1318</v>
      </c>
      <c r="F8" s="266" t="s">
        <v>471</v>
      </c>
      <c r="G8" s="267" t="s">
        <v>1337</v>
      </c>
      <c r="H8" s="267" t="s">
        <v>1320</v>
      </c>
      <c r="I8" s="337"/>
      <c r="J8" s="731" t="s">
        <v>444</v>
      </c>
    </row>
    <row r="9" spans="2:10" ht="57.75" customHeight="1" x14ac:dyDescent="0.35">
      <c r="B9" s="266" t="s">
        <v>1338</v>
      </c>
      <c r="C9" s="266" t="s">
        <v>1339</v>
      </c>
      <c r="D9" s="267" t="s">
        <v>1340</v>
      </c>
      <c r="E9" s="267" t="s">
        <v>1328</v>
      </c>
      <c r="F9" s="266" t="s">
        <v>471</v>
      </c>
      <c r="G9" s="267" t="s">
        <v>1341</v>
      </c>
      <c r="H9" s="267"/>
      <c r="I9" s="337"/>
      <c r="J9" s="731" t="s">
        <v>444</v>
      </c>
    </row>
    <row r="10" spans="2:10" ht="57.75" customHeight="1" x14ac:dyDescent="0.35">
      <c r="B10" s="266" t="s">
        <v>1342</v>
      </c>
      <c r="C10" s="266" t="s">
        <v>1339</v>
      </c>
      <c r="D10" s="267" t="s">
        <v>1340</v>
      </c>
      <c r="E10" s="267" t="s">
        <v>1343</v>
      </c>
      <c r="F10" s="266" t="s">
        <v>443</v>
      </c>
      <c r="G10" s="267" t="s">
        <v>1344</v>
      </c>
      <c r="H10" s="267" t="s">
        <v>1345</v>
      </c>
      <c r="I10" s="337"/>
      <c r="J10" s="731" t="s">
        <v>444</v>
      </c>
    </row>
    <row r="11" spans="2:10" ht="57.75" customHeight="1" x14ac:dyDescent="0.35">
      <c r="B11" s="266" t="s">
        <v>1346</v>
      </c>
      <c r="C11" s="266" t="s">
        <v>605</v>
      </c>
      <c r="D11" s="267" t="s">
        <v>1347</v>
      </c>
      <c r="E11" s="267" t="s">
        <v>1328</v>
      </c>
      <c r="F11" s="266" t="s">
        <v>471</v>
      </c>
      <c r="G11" s="267" t="s">
        <v>1348</v>
      </c>
      <c r="H11" s="267"/>
      <c r="I11" s="337"/>
      <c r="J11" s="731" t="s">
        <v>444</v>
      </c>
    </row>
    <row r="12" spans="2:10" ht="57.75" customHeight="1" x14ac:dyDescent="0.35">
      <c r="B12" s="266" t="s">
        <v>1349</v>
      </c>
      <c r="C12" s="266" t="s">
        <v>1350</v>
      </c>
      <c r="D12" s="267" t="s">
        <v>1351</v>
      </c>
      <c r="E12" s="267" t="s">
        <v>1328</v>
      </c>
      <c r="F12" s="266" t="s">
        <v>471</v>
      </c>
      <c r="G12" s="267" t="s">
        <v>1352</v>
      </c>
      <c r="H12" s="267"/>
      <c r="I12" s="337"/>
      <c r="J12" s="731" t="s">
        <v>444</v>
      </c>
    </row>
    <row r="13" spans="2:10" ht="57.75" customHeight="1" x14ac:dyDescent="0.35">
      <c r="B13" s="266" t="s">
        <v>1353</v>
      </c>
      <c r="C13" s="266" t="s">
        <v>624</v>
      </c>
      <c r="D13" s="267" t="s">
        <v>1354</v>
      </c>
      <c r="E13" s="267" t="s">
        <v>960</v>
      </c>
      <c r="F13" s="266" t="s">
        <v>471</v>
      </c>
      <c r="G13" s="267" t="s">
        <v>1355</v>
      </c>
      <c r="H13" s="267" t="s">
        <v>962</v>
      </c>
      <c r="I13" s="337"/>
      <c r="J13" s="731" t="s">
        <v>444</v>
      </c>
    </row>
    <row r="14" spans="2:10" ht="57.75" customHeight="1" x14ac:dyDescent="0.35">
      <c r="B14" s="266" t="s">
        <v>1356</v>
      </c>
      <c r="C14" s="266" t="s">
        <v>624</v>
      </c>
      <c r="D14" s="267" t="s">
        <v>1354</v>
      </c>
      <c r="E14" s="267" t="s">
        <v>1328</v>
      </c>
      <c r="F14" s="266" t="s">
        <v>471</v>
      </c>
      <c r="G14" s="267" t="s">
        <v>1357</v>
      </c>
      <c r="H14" s="267"/>
      <c r="I14" s="337"/>
      <c r="J14" s="731" t="s">
        <v>444</v>
      </c>
    </row>
    <row r="15" spans="2:10" ht="57.75" customHeight="1" x14ac:dyDescent="0.35">
      <c r="B15" s="266" t="s">
        <v>1358</v>
      </c>
      <c r="C15" s="266" t="s">
        <v>648</v>
      </c>
      <c r="D15" s="267" t="s">
        <v>1359</v>
      </c>
      <c r="E15" s="267" t="s">
        <v>1360</v>
      </c>
      <c r="F15" s="266" t="s">
        <v>471</v>
      </c>
      <c r="G15" s="267" t="s">
        <v>1361</v>
      </c>
      <c r="H15" s="267" t="s">
        <v>1362</v>
      </c>
      <c r="I15" s="337"/>
      <c r="J15" s="731" t="s">
        <v>444</v>
      </c>
    </row>
    <row r="16" spans="2:10" ht="57.75" customHeight="1" x14ac:dyDescent="0.35">
      <c r="B16" s="266" t="s">
        <v>1363</v>
      </c>
      <c r="C16" s="266" t="s">
        <v>648</v>
      </c>
      <c r="D16" s="267" t="s">
        <v>1359</v>
      </c>
      <c r="E16" s="267" t="s">
        <v>1328</v>
      </c>
      <c r="F16" s="266" t="s">
        <v>471</v>
      </c>
      <c r="G16" s="267" t="s">
        <v>1364</v>
      </c>
      <c r="H16" s="267"/>
      <c r="I16" s="337"/>
      <c r="J16" s="731" t="s">
        <v>444</v>
      </c>
    </row>
    <row r="17" spans="2:10" ht="57.75" customHeight="1" x14ac:dyDescent="0.35">
      <c r="B17" s="266" t="s">
        <v>1365</v>
      </c>
      <c r="C17" s="266" t="s">
        <v>940</v>
      </c>
      <c r="D17" s="267" t="s">
        <v>1366</v>
      </c>
      <c r="E17" s="267" t="s">
        <v>1328</v>
      </c>
      <c r="F17" s="266" t="s">
        <v>471</v>
      </c>
      <c r="G17" s="267" t="s">
        <v>1367</v>
      </c>
      <c r="H17" s="267"/>
      <c r="I17" s="337"/>
      <c r="J17" s="731" t="s">
        <v>444</v>
      </c>
    </row>
    <row r="18" spans="2:10" ht="57.75" customHeight="1" x14ac:dyDescent="0.35">
      <c r="B18" s="266" t="s">
        <v>1368</v>
      </c>
      <c r="C18" s="266" t="s">
        <v>940</v>
      </c>
      <c r="D18" s="267" t="s">
        <v>1366</v>
      </c>
      <c r="E18" s="267" t="s">
        <v>964</v>
      </c>
      <c r="F18" s="266" t="s">
        <v>471</v>
      </c>
      <c r="G18" s="267" t="s">
        <v>1369</v>
      </c>
      <c r="H18" s="267" t="s">
        <v>966</v>
      </c>
      <c r="I18" s="337"/>
      <c r="J18" s="731" t="s">
        <v>444</v>
      </c>
    </row>
    <row r="19" spans="2:10" ht="57.75" customHeight="1" x14ac:dyDescent="0.35">
      <c r="B19" s="266" t="s">
        <v>1370</v>
      </c>
      <c r="C19" s="266" t="s">
        <v>1371</v>
      </c>
      <c r="D19" s="267" t="s">
        <v>1372</v>
      </c>
      <c r="E19" s="267" t="s">
        <v>1328</v>
      </c>
      <c r="F19" s="266" t="s">
        <v>471</v>
      </c>
      <c r="G19" s="267" t="s">
        <v>1373</v>
      </c>
      <c r="H19" s="267"/>
      <c r="I19" s="337"/>
      <c r="J19" s="731" t="s">
        <v>444</v>
      </c>
    </row>
    <row r="20" spans="2:10" ht="57.75" customHeight="1" x14ac:dyDescent="0.35">
      <c r="B20" s="266" t="s">
        <v>1374</v>
      </c>
      <c r="C20" s="266" t="s">
        <v>1371</v>
      </c>
      <c r="D20" s="267" t="s">
        <v>1372</v>
      </c>
      <c r="E20" s="267" t="s">
        <v>1375</v>
      </c>
      <c r="F20" s="266" t="s">
        <v>471</v>
      </c>
      <c r="G20" s="267" t="s">
        <v>1376</v>
      </c>
      <c r="H20" s="267" t="s">
        <v>1377</v>
      </c>
      <c r="I20" s="337"/>
      <c r="J20" s="731" t="s">
        <v>444</v>
      </c>
    </row>
    <row r="21" spans="2:10" ht="57.75" customHeight="1" x14ac:dyDescent="0.35">
      <c r="B21" s="266" t="s">
        <v>1378</v>
      </c>
      <c r="C21" s="266" t="s">
        <v>693</v>
      </c>
      <c r="D21" s="267" t="s">
        <v>1379</v>
      </c>
      <c r="E21" s="267" t="s">
        <v>1328</v>
      </c>
      <c r="F21" s="266" t="s">
        <v>471</v>
      </c>
      <c r="G21" s="267" t="s">
        <v>1380</v>
      </c>
      <c r="H21" s="267"/>
      <c r="I21" s="337"/>
      <c r="J21" s="731" t="s">
        <v>444</v>
      </c>
    </row>
    <row r="22" spans="2:10" ht="57.75" customHeight="1" x14ac:dyDescent="0.35">
      <c r="B22" s="266" t="s">
        <v>1381</v>
      </c>
      <c r="C22" s="266" t="s">
        <v>693</v>
      </c>
      <c r="D22" s="267" t="s">
        <v>1379</v>
      </c>
      <c r="E22" s="267" t="s">
        <v>968</v>
      </c>
      <c r="F22" s="266" t="s">
        <v>471</v>
      </c>
      <c r="G22" s="267" t="s">
        <v>1382</v>
      </c>
      <c r="H22" s="267" t="s">
        <v>970</v>
      </c>
      <c r="I22" s="337"/>
      <c r="J22" s="731" t="s">
        <v>444</v>
      </c>
    </row>
    <row r="23" spans="2:10" ht="57.75" customHeight="1" x14ac:dyDescent="0.35">
      <c r="B23" s="266" t="s">
        <v>1383</v>
      </c>
      <c r="C23" s="266" t="s">
        <v>1384</v>
      </c>
      <c r="D23" s="267" t="s">
        <v>1385</v>
      </c>
      <c r="E23" s="267" t="s">
        <v>1328</v>
      </c>
      <c r="F23" s="266" t="s">
        <v>471</v>
      </c>
      <c r="G23" s="267" t="s">
        <v>1386</v>
      </c>
      <c r="H23" s="267"/>
      <c r="I23" s="337"/>
      <c r="J23" s="731" t="s">
        <v>444</v>
      </c>
    </row>
    <row r="24" spans="2:10" ht="57.75" customHeight="1" x14ac:dyDescent="0.35">
      <c r="B24" s="266" t="s">
        <v>1387</v>
      </c>
      <c r="C24" s="266" t="s">
        <v>1384</v>
      </c>
      <c r="D24" s="267" t="s">
        <v>1385</v>
      </c>
      <c r="E24" s="267" t="s">
        <v>1388</v>
      </c>
      <c r="F24" s="266" t="s">
        <v>471</v>
      </c>
      <c r="G24" s="267" t="s">
        <v>1389</v>
      </c>
      <c r="H24" s="267" t="s">
        <v>1390</v>
      </c>
      <c r="I24" s="337"/>
      <c r="J24" s="731" t="s">
        <v>444</v>
      </c>
    </row>
    <row r="25" spans="2:10" ht="57.75" customHeight="1" x14ac:dyDescent="0.35">
      <c r="B25" s="266" t="s">
        <v>1391</v>
      </c>
      <c r="C25" s="266" t="s">
        <v>948</v>
      </c>
      <c r="D25" s="267" t="s">
        <v>1392</v>
      </c>
      <c r="E25" s="267" t="s">
        <v>1328</v>
      </c>
      <c r="F25" s="266" t="s">
        <v>471</v>
      </c>
      <c r="G25" s="267" t="s">
        <v>1393</v>
      </c>
      <c r="H25" s="267"/>
      <c r="I25" s="337"/>
      <c r="J25" s="731" t="s">
        <v>444</v>
      </c>
    </row>
    <row r="26" spans="2:10" ht="57.75" customHeight="1" x14ac:dyDescent="0.35">
      <c r="B26" s="266" t="s">
        <v>1394</v>
      </c>
      <c r="C26" s="266" t="s">
        <v>948</v>
      </c>
      <c r="D26" s="267" t="s">
        <v>1392</v>
      </c>
      <c r="E26" s="267" t="s">
        <v>972</v>
      </c>
      <c r="F26" s="266" t="s">
        <v>471</v>
      </c>
      <c r="G26" s="267" t="s">
        <v>1395</v>
      </c>
      <c r="H26" s="267" t="s">
        <v>974</v>
      </c>
      <c r="I26" s="337"/>
      <c r="J26" s="731" t="s">
        <v>444</v>
      </c>
    </row>
    <row r="27" spans="2:10" ht="57.75" customHeight="1" x14ac:dyDescent="0.35">
      <c r="B27" s="266" t="s">
        <v>1396</v>
      </c>
      <c r="C27" s="266" t="s">
        <v>1397</v>
      </c>
      <c r="D27" s="267" t="s">
        <v>1398</v>
      </c>
      <c r="E27" s="267" t="s">
        <v>1328</v>
      </c>
      <c r="F27" s="266" t="s">
        <v>471</v>
      </c>
      <c r="G27" s="267" t="s">
        <v>1399</v>
      </c>
      <c r="H27" s="267"/>
      <c r="I27" s="337"/>
      <c r="J27" s="731" t="s">
        <v>444</v>
      </c>
    </row>
    <row r="28" spans="2:10" ht="57.75" customHeight="1" x14ac:dyDescent="0.35">
      <c r="B28" s="266" t="s">
        <v>1400</v>
      </c>
      <c r="C28" s="266" t="s">
        <v>1397</v>
      </c>
      <c r="D28" s="267" t="s">
        <v>1398</v>
      </c>
      <c r="E28" s="267" t="s">
        <v>1401</v>
      </c>
      <c r="F28" s="266" t="s">
        <v>471</v>
      </c>
      <c r="G28" s="267" t="s">
        <v>1402</v>
      </c>
      <c r="H28" s="267" t="s">
        <v>1403</v>
      </c>
      <c r="I28" s="337"/>
      <c r="J28" s="731" t="s">
        <v>444</v>
      </c>
    </row>
    <row r="29" spans="2:10" ht="57.75" customHeight="1" x14ac:dyDescent="0.35">
      <c r="B29" s="266" t="s">
        <v>1404</v>
      </c>
      <c r="C29" s="266" t="s">
        <v>717</v>
      </c>
      <c r="D29" s="267" t="s">
        <v>1405</v>
      </c>
      <c r="E29" s="267" t="s">
        <v>1318</v>
      </c>
      <c r="F29" s="266" t="s">
        <v>471</v>
      </c>
      <c r="G29" s="267" t="s">
        <v>1406</v>
      </c>
      <c r="H29" s="267" t="s">
        <v>1320</v>
      </c>
      <c r="I29" s="337"/>
      <c r="J29" s="731" t="s">
        <v>444</v>
      </c>
    </row>
    <row r="30" spans="2:10" ht="57.75" customHeight="1" x14ac:dyDescent="0.35">
      <c r="B30" s="266" t="s">
        <v>1407</v>
      </c>
      <c r="C30" s="266" t="s">
        <v>717</v>
      </c>
      <c r="D30" s="267" t="s">
        <v>1405</v>
      </c>
      <c r="E30" s="267" t="s">
        <v>1408</v>
      </c>
      <c r="F30" s="266" t="s">
        <v>471</v>
      </c>
      <c r="G30" s="267" t="s">
        <v>1409</v>
      </c>
      <c r="H30" s="267" t="s">
        <v>1410</v>
      </c>
      <c r="I30" s="337"/>
      <c r="J30" s="731" t="s">
        <v>444</v>
      </c>
    </row>
    <row r="31" spans="2:10" ht="57.75" customHeight="1" x14ac:dyDescent="0.35">
      <c r="B31" s="266" t="s">
        <v>1411</v>
      </c>
      <c r="C31" s="266" t="s">
        <v>717</v>
      </c>
      <c r="D31" s="267" t="s">
        <v>1405</v>
      </c>
      <c r="E31" s="267" t="s">
        <v>1412</v>
      </c>
      <c r="F31" s="266" t="s">
        <v>443</v>
      </c>
      <c r="G31" s="267" t="s">
        <v>1413</v>
      </c>
      <c r="H31" s="267" t="s">
        <v>1414</v>
      </c>
      <c r="I31" s="337"/>
      <c r="J31" s="731" t="s">
        <v>1325</v>
      </c>
    </row>
    <row r="32" spans="2:10" ht="57.75" customHeight="1" x14ac:dyDescent="0.35">
      <c r="B32" s="266" t="s">
        <v>1415</v>
      </c>
      <c r="C32" s="266" t="s">
        <v>726</v>
      </c>
      <c r="D32" s="267" t="s">
        <v>1416</v>
      </c>
      <c r="E32" s="267" t="s">
        <v>1328</v>
      </c>
      <c r="F32" s="266" t="s">
        <v>471</v>
      </c>
      <c r="G32" s="267" t="s">
        <v>1417</v>
      </c>
      <c r="H32" s="267"/>
      <c r="I32" s="337"/>
      <c r="J32" s="731" t="s">
        <v>444</v>
      </c>
    </row>
    <row r="33" spans="2:10" ht="57.75" customHeight="1" x14ac:dyDescent="0.35">
      <c r="B33" s="266" t="s">
        <v>1418</v>
      </c>
      <c r="C33" s="266" t="s">
        <v>726</v>
      </c>
      <c r="D33" s="267" t="s">
        <v>1416</v>
      </c>
      <c r="E33" s="267" t="s">
        <v>1419</v>
      </c>
      <c r="F33" s="266" t="s">
        <v>443</v>
      </c>
      <c r="G33" s="267" t="s">
        <v>1420</v>
      </c>
      <c r="H33" s="267" t="s">
        <v>1421</v>
      </c>
      <c r="I33" s="337"/>
      <c r="J33" s="731" t="s">
        <v>444</v>
      </c>
    </row>
    <row r="34" spans="2:10" ht="57.75" customHeight="1" x14ac:dyDescent="0.35">
      <c r="B34" s="266" t="s">
        <v>1422</v>
      </c>
      <c r="C34" s="266" t="s">
        <v>738</v>
      </c>
      <c r="D34" s="267" t="s">
        <v>1423</v>
      </c>
      <c r="E34" s="267" t="s">
        <v>1318</v>
      </c>
      <c r="F34" s="266" t="s">
        <v>471</v>
      </c>
      <c r="G34" s="267" t="s">
        <v>1424</v>
      </c>
      <c r="H34" s="267" t="s">
        <v>1320</v>
      </c>
      <c r="I34" s="337"/>
      <c r="J34" s="731" t="s">
        <v>444</v>
      </c>
    </row>
    <row r="35" spans="2:10" ht="57.75" customHeight="1" x14ac:dyDescent="0.35">
      <c r="B35" s="266" t="s">
        <v>1425</v>
      </c>
      <c r="C35" s="266" t="s">
        <v>738</v>
      </c>
      <c r="D35" s="267" t="s">
        <v>1423</v>
      </c>
      <c r="E35" s="267" t="s">
        <v>1426</v>
      </c>
      <c r="F35" s="266" t="s">
        <v>443</v>
      </c>
      <c r="G35" s="267" t="s">
        <v>1427</v>
      </c>
      <c r="H35" s="267" t="s">
        <v>1428</v>
      </c>
      <c r="I35" s="337"/>
      <c r="J35" s="731" t="s">
        <v>444</v>
      </c>
    </row>
    <row r="36" spans="2:10" ht="57.75" customHeight="1" x14ac:dyDescent="0.35">
      <c r="B36" s="266" t="s">
        <v>1429</v>
      </c>
      <c r="C36" s="266" t="s">
        <v>738</v>
      </c>
      <c r="D36" s="267" t="s">
        <v>1423</v>
      </c>
      <c r="E36" s="267" t="s">
        <v>1430</v>
      </c>
      <c r="F36" s="266" t="s">
        <v>471</v>
      </c>
      <c r="G36" s="267" t="s">
        <v>1431</v>
      </c>
      <c r="H36" s="267" t="s">
        <v>1432</v>
      </c>
      <c r="I36" s="337"/>
      <c r="J36" s="731" t="s">
        <v>444</v>
      </c>
    </row>
    <row r="37" spans="2:10" ht="57.75" customHeight="1" x14ac:dyDescent="0.35">
      <c r="B37" s="266" t="s">
        <v>1433</v>
      </c>
      <c r="C37" s="266" t="s">
        <v>747</v>
      </c>
      <c r="D37" s="267" t="s">
        <v>1434</v>
      </c>
      <c r="E37" s="267" t="s">
        <v>1328</v>
      </c>
      <c r="F37" s="266" t="s">
        <v>471</v>
      </c>
      <c r="G37" s="267" t="s">
        <v>1435</v>
      </c>
      <c r="H37" s="267"/>
      <c r="I37" s="337"/>
      <c r="J37" s="731" t="s">
        <v>444</v>
      </c>
    </row>
    <row r="38" spans="2:10" ht="57.75" customHeight="1" x14ac:dyDescent="0.35">
      <c r="B38" s="266" t="s">
        <v>1436</v>
      </c>
      <c r="C38" s="266" t="s">
        <v>747</v>
      </c>
      <c r="D38" s="267" t="s">
        <v>1434</v>
      </c>
      <c r="E38" s="267" t="s">
        <v>1437</v>
      </c>
      <c r="F38" s="266" t="s">
        <v>443</v>
      </c>
      <c r="G38" s="267" t="s">
        <v>1438</v>
      </c>
      <c r="H38" s="267" t="s">
        <v>1439</v>
      </c>
      <c r="I38" s="337"/>
      <c r="J38" s="731" t="s">
        <v>444</v>
      </c>
    </row>
    <row r="39" spans="2:10" ht="57.75" customHeight="1" x14ac:dyDescent="0.35">
      <c r="B39" s="266" t="s">
        <v>1440</v>
      </c>
      <c r="C39" s="266" t="s">
        <v>952</v>
      </c>
      <c r="D39" s="267" t="s">
        <v>1441</v>
      </c>
      <c r="E39" s="267" t="s">
        <v>1328</v>
      </c>
      <c r="F39" s="266" t="s">
        <v>471</v>
      </c>
      <c r="G39" s="267" t="s">
        <v>1442</v>
      </c>
      <c r="H39" s="267"/>
      <c r="I39" s="337"/>
      <c r="J39" s="731" t="s">
        <v>444</v>
      </c>
    </row>
    <row r="40" spans="2:10" ht="57.75" customHeight="1" x14ac:dyDescent="0.35">
      <c r="B40" s="266" t="s">
        <v>1443</v>
      </c>
      <c r="C40" s="266" t="s">
        <v>952</v>
      </c>
      <c r="D40" s="267" t="s">
        <v>1441</v>
      </c>
      <c r="E40" s="267" t="s">
        <v>976</v>
      </c>
      <c r="F40" s="266" t="s">
        <v>471</v>
      </c>
      <c r="G40" s="267" t="s">
        <v>1444</v>
      </c>
      <c r="H40" s="267" t="s">
        <v>978</v>
      </c>
      <c r="I40" s="337"/>
      <c r="J40" s="731" t="s">
        <v>444</v>
      </c>
    </row>
    <row r="41" spans="2:10" ht="57.75" customHeight="1" x14ac:dyDescent="0.35">
      <c r="B41" s="266" t="s">
        <v>1445</v>
      </c>
      <c r="C41" s="266" t="s">
        <v>1446</v>
      </c>
      <c r="D41" s="267" t="s">
        <v>1447</v>
      </c>
      <c r="E41" s="267" t="s">
        <v>1328</v>
      </c>
      <c r="F41" s="266" t="s">
        <v>471</v>
      </c>
      <c r="G41" s="267" t="s">
        <v>1448</v>
      </c>
      <c r="H41" s="267"/>
      <c r="I41" s="337"/>
      <c r="J41" s="731" t="s">
        <v>444</v>
      </c>
    </row>
    <row r="42" spans="2:10" ht="57.75" customHeight="1" x14ac:dyDescent="0.35">
      <c r="B42" s="266" t="s">
        <v>1449</v>
      </c>
      <c r="C42" s="266" t="s">
        <v>1446</v>
      </c>
      <c r="D42" s="267" t="s">
        <v>1447</v>
      </c>
      <c r="E42" s="267" t="s">
        <v>1450</v>
      </c>
      <c r="F42" s="266" t="s">
        <v>471</v>
      </c>
      <c r="G42" s="267" t="s">
        <v>1451</v>
      </c>
      <c r="H42" s="267" t="s">
        <v>1452</v>
      </c>
      <c r="I42" s="337"/>
      <c r="J42" s="731" t="s">
        <v>444</v>
      </c>
    </row>
    <row r="43" spans="2:10" ht="57.75" customHeight="1" x14ac:dyDescent="0.35">
      <c r="B43" s="266" t="s">
        <v>1453</v>
      </c>
      <c r="C43" s="266" t="s">
        <v>1446</v>
      </c>
      <c r="D43" s="267" t="s">
        <v>1447</v>
      </c>
      <c r="E43" s="267" t="s">
        <v>1454</v>
      </c>
      <c r="F43" s="266" t="s">
        <v>443</v>
      </c>
      <c r="G43" s="267" t="s">
        <v>1455</v>
      </c>
      <c r="H43" s="267" t="s">
        <v>1456</v>
      </c>
      <c r="I43" s="337"/>
      <c r="J43" s="731" t="s">
        <v>444</v>
      </c>
    </row>
    <row r="44" spans="2:10" ht="57.75" customHeight="1" x14ac:dyDescent="0.35">
      <c r="B44" s="266" t="s">
        <v>1457</v>
      </c>
      <c r="C44" s="266" t="s">
        <v>1458</v>
      </c>
      <c r="D44" s="267" t="s">
        <v>1459</v>
      </c>
      <c r="E44" s="267" t="s">
        <v>1460</v>
      </c>
      <c r="F44" s="266" t="s">
        <v>616</v>
      </c>
      <c r="G44" s="267"/>
      <c r="H44" s="267"/>
      <c r="I44" s="337" t="s">
        <v>1461</v>
      </c>
      <c r="J44" s="731" t="s">
        <v>444</v>
      </c>
    </row>
    <row r="45" spans="2:10" ht="57.75" customHeight="1" x14ac:dyDescent="0.35">
      <c r="B45" s="266" t="s">
        <v>1462</v>
      </c>
      <c r="C45" s="266" t="s">
        <v>1463</v>
      </c>
      <c r="D45" s="267" t="s">
        <v>1459</v>
      </c>
      <c r="E45" s="267" t="s">
        <v>1464</v>
      </c>
      <c r="F45" s="266" t="s">
        <v>616</v>
      </c>
      <c r="G45" s="267"/>
      <c r="H45" s="267"/>
      <c r="I45" s="337" t="s">
        <v>1461</v>
      </c>
      <c r="J45" s="731" t="s">
        <v>444</v>
      </c>
    </row>
    <row r="46" spans="2:10" ht="57.75" customHeight="1" x14ac:dyDescent="0.35">
      <c r="B46" s="266" t="s">
        <v>1465</v>
      </c>
      <c r="C46" s="266" t="s">
        <v>1466</v>
      </c>
      <c r="D46" s="267" t="s">
        <v>1467</v>
      </c>
      <c r="E46" s="267" t="s">
        <v>1468</v>
      </c>
      <c r="F46" s="266" t="s">
        <v>471</v>
      </c>
      <c r="G46" s="267" t="s">
        <v>1469</v>
      </c>
      <c r="H46" s="267"/>
      <c r="I46" s="337" t="s">
        <v>1470</v>
      </c>
      <c r="J46" s="731" t="s">
        <v>444</v>
      </c>
    </row>
    <row r="47" spans="2:10" ht="57.75" customHeight="1" x14ac:dyDescent="0.35">
      <c r="B47" s="266" t="s">
        <v>1471</v>
      </c>
      <c r="C47" s="401" t="s">
        <v>1472</v>
      </c>
      <c r="D47" s="267" t="s">
        <v>1263</v>
      </c>
      <c r="E47" s="267" t="s">
        <v>1473</v>
      </c>
      <c r="F47" s="266" t="s">
        <v>443</v>
      </c>
      <c r="G47" s="267" t="s">
        <v>1474</v>
      </c>
      <c r="H47" s="267"/>
      <c r="I47" s="337" t="s">
        <v>1470</v>
      </c>
      <c r="J47" s="731" t="s">
        <v>444</v>
      </c>
    </row>
    <row r="48" spans="2:10" ht="57.75" customHeight="1" x14ac:dyDescent="0.35">
      <c r="B48" s="266" t="s">
        <v>1475</v>
      </c>
      <c r="C48" s="401" t="s">
        <v>1476</v>
      </c>
      <c r="D48" s="267" t="s">
        <v>1263</v>
      </c>
      <c r="E48" s="267" t="s">
        <v>1477</v>
      </c>
      <c r="F48" s="266" t="s">
        <v>443</v>
      </c>
      <c r="G48" s="267" t="s">
        <v>1478</v>
      </c>
      <c r="H48" s="267"/>
      <c r="I48" s="337" t="s">
        <v>1470</v>
      </c>
      <c r="J48" s="731" t="s">
        <v>444</v>
      </c>
    </row>
    <row r="49" spans="2:10" ht="57.75" customHeight="1" x14ac:dyDescent="0.35">
      <c r="B49" s="266" t="s">
        <v>1479</v>
      </c>
      <c r="C49" s="266" t="s">
        <v>1480</v>
      </c>
      <c r="D49" s="267" t="s">
        <v>1481</v>
      </c>
      <c r="E49" s="267" t="s">
        <v>1482</v>
      </c>
      <c r="F49" s="266" t="s">
        <v>443</v>
      </c>
      <c r="G49" s="267" t="s">
        <v>1483</v>
      </c>
      <c r="H49" s="267"/>
      <c r="I49" s="337" t="s">
        <v>1470</v>
      </c>
      <c r="J49" s="731" t="s">
        <v>444</v>
      </c>
    </row>
    <row r="50" spans="2:10" ht="57.75" customHeight="1" x14ac:dyDescent="0.35">
      <c r="B50" s="266" t="s">
        <v>1484</v>
      </c>
      <c r="C50" s="266" t="s">
        <v>1480</v>
      </c>
      <c r="D50" s="267" t="s">
        <v>1481</v>
      </c>
      <c r="E50" s="267" t="s">
        <v>1485</v>
      </c>
      <c r="F50" s="266" t="s">
        <v>471</v>
      </c>
      <c r="G50" s="267" t="s">
        <v>1469</v>
      </c>
      <c r="H50" s="267"/>
      <c r="I50" s="337" t="s">
        <v>1470</v>
      </c>
      <c r="J50" s="731" t="s">
        <v>444</v>
      </c>
    </row>
    <row r="51" spans="2:10" ht="57.75" customHeight="1" x14ac:dyDescent="0.35">
      <c r="B51" s="266" t="s">
        <v>1486</v>
      </c>
      <c r="C51" s="266" t="s">
        <v>1487</v>
      </c>
      <c r="D51" s="267" t="s">
        <v>1488</v>
      </c>
      <c r="E51" s="267" t="s">
        <v>1489</v>
      </c>
      <c r="F51" s="266" t="s">
        <v>471</v>
      </c>
      <c r="G51" s="267" t="s">
        <v>1469</v>
      </c>
      <c r="H51" s="267"/>
      <c r="I51" s="337"/>
      <c r="J51" s="731" t="s">
        <v>444</v>
      </c>
    </row>
    <row r="52" spans="2:10" ht="57.75" customHeight="1" x14ac:dyDescent="0.35">
      <c r="B52" s="266" t="s">
        <v>1490</v>
      </c>
      <c r="C52" s="266" t="s">
        <v>1491</v>
      </c>
      <c r="D52" s="267" t="s">
        <v>1481</v>
      </c>
      <c r="E52" s="267" t="s">
        <v>1464</v>
      </c>
      <c r="F52" s="266" t="s">
        <v>616</v>
      </c>
      <c r="G52" s="267"/>
      <c r="H52" s="267"/>
      <c r="I52" s="337" t="s">
        <v>1461</v>
      </c>
      <c r="J52" s="731" t="s">
        <v>444</v>
      </c>
    </row>
    <row r="53" spans="2:10" ht="57.75" customHeight="1" x14ac:dyDescent="0.35">
      <c r="B53" s="266" t="s">
        <v>1492</v>
      </c>
      <c r="C53" s="266" t="s">
        <v>1493</v>
      </c>
      <c r="D53" s="267" t="s">
        <v>1494</v>
      </c>
      <c r="E53" s="267" t="s">
        <v>1495</v>
      </c>
      <c r="F53" s="266" t="s">
        <v>471</v>
      </c>
      <c r="G53" s="267" t="s">
        <v>1496</v>
      </c>
      <c r="H53" s="267" t="s">
        <v>1497</v>
      </c>
      <c r="I53" s="337"/>
      <c r="J53" s="731" t="s">
        <v>444</v>
      </c>
    </row>
  </sheetData>
  <autoFilter ref="A3:J53" xr:uid="{00000000-0001-0000-0C00-000000000000}"/>
  <sortState xmlns:xlrd2="http://schemas.microsoft.com/office/spreadsheetml/2017/richdata2" ref="B4:J53">
    <sortCondition ref="B40"/>
  </sortState>
  <mergeCells count="1">
    <mergeCell ref="B2:J2"/>
  </mergeCells>
  <conditionalFormatting sqref="B3:B30 C6:I7 B31:E31 B32:I33 B34:B44">
    <cfRule type="expression" dxfId="375" priority="1">
      <formula>OR($J3="New",$J3="Updated")</formula>
    </cfRule>
  </conditionalFormatting>
  <conditionalFormatting sqref="C5:E5">
    <cfRule type="expression" dxfId="374" priority="2">
      <formula>OR($J5="New",$J5="Updated")</formula>
    </cfRule>
  </conditionalFormatting>
  <conditionalFormatting sqref="C24:E24">
    <cfRule type="expression" dxfId="373" priority="31">
      <formula>OR($J24="New",$J24="Updated")</formula>
    </cfRule>
  </conditionalFormatting>
  <conditionalFormatting sqref="C4:G4 F5:G5 F31:I31 C35:I35 C43:I44 B45:I52 B53:H53 B1 H3:H5 I4:I5">
    <cfRule type="expression" dxfId="372" priority="41">
      <formula>OR($J1="New",$J1="Updated")</formula>
    </cfRule>
  </conditionalFormatting>
  <conditionalFormatting sqref="C8:G8 C9:I20 C21:G23 F24:G24 C25:G30 C34:G34 C36:G36 C37:I37 C38:G38 C39:I39 C40:G42 B54:I999">
    <cfRule type="expression" dxfId="371" priority="46">
      <formula>OR($J8="New",$J8="Updated")</formula>
    </cfRule>
  </conditionalFormatting>
  <conditionalFormatting sqref="D3">
    <cfRule type="expression" dxfId="370" priority="6">
      <formula>OR($I3="New",$I3="Updated")</formula>
    </cfRule>
  </conditionalFormatting>
  <conditionalFormatting sqref="F1 F54:F65507">
    <cfRule type="cellIs" dxfId="369" priority="54" stopIfTrue="1" operator="equal">
      <formula>"Validation"</formula>
    </cfRule>
  </conditionalFormatting>
  <conditionalFormatting sqref="F4:F999">
    <cfRule type="cellIs" dxfId="368" priority="36" stopIfTrue="1" operator="equal">
      <formula>"Validation"</formula>
    </cfRule>
    <cfRule type="cellIs" dxfId="367" priority="37" operator="equal">
      <formula>"Pre-populated"</formula>
    </cfRule>
  </conditionalFormatting>
  <conditionalFormatting sqref="F54:F65507 F1">
    <cfRule type="cellIs" dxfId="366" priority="53" stopIfTrue="1" operator="equal">
      <formula>"Pre-populated"</formula>
    </cfRule>
  </conditionalFormatting>
  <conditionalFormatting sqref="H8:I8">
    <cfRule type="expression" dxfId="365" priority="5">
      <formula>OR($J8="New",$J8="Updated")</formula>
    </cfRule>
  </conditionalFormatting>
  <conditionalFormatting sqref="H21:I30">
    <cfRule type="expression" dxfId="364" priority="4">
      <formula>OR($J21="New",$J21="Updated")</formula>
    </cfRule>
  </conditionalFormatting>
  <conditionalFormatting sqref="H34:I34">
    <cfRule type="expression" dxfId="363" priority="3">
      <formula>OR($J34="New",$J34="Updated")</formula>
    </cfRule>
  </conditionalFormatting>
  <conditionalFormatting sqref="H36:I36">
    <cfRule type="expression" dxfId="362" priority="15">
      <formula>OR($J36="New",$J36="Updated")</formula>
    </cfRule>
  </conditionalFormatting>
  <conditionalFormatting sqref="H38:I38">
    <cfRule type="expression" dxfId="361" priority="14">
      <formula>OR($J38="New",$J38="Updated")</formula>
    </cfRule>
  </conditionalFormatting>
  <conditionalFormatting sqref="H40:I42">
    <cfRule type="expression" dxfId="360" priority="11">
      <formula>OR($J40="New",$J40="Updated")</formula>
    </cfRule>
  </conditionalFormatting>
  <conditionalFormatting sqref="I53">
    <cfRule type="expression" dxfId="359" priority="29">
      <formula>OR($J53="New",$J53="Updated")</formula>
    </cfRule>
  </conditionalFormatting>
  <conditionalFormatting sqref="J4:J999">
    <cfRule type="cellIs" dxfId="358" priority="38" operator="equal">
      <formula>"Updated"</formula>
    </cfRule>
    <cfRule type="cellIs" dxfId="357" priority="39"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F4:F53</xm:sqref>
        </x14:dataValidation>
        <x14:dataValidation type="list" allowBlank="1" showInputMessage="1" showErrorMessage="1" xr:uid="{B6E70136-9970-4295-88E8-6541619603B3}">
          <x14:formula1>
            <xm:f>RS_ValueSource!$E$46:$E$48</xm:f>
          </x14:formula1>
          <xm:sqref>J4:J53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C000"/>
    <pageSetUpPr fitToPage="1"/>
  </sheetPr>
  <dimension ref="A1:V62"/>
  <sheetViews>
    <sheetView showGridLines="0" zoomScaleNormal="100" zoomScaleSheetLayoutView="100" workbookViewId="0"/>
  </sheetViews>
  <sheetFormatPr defaultColWidth="10.453125" defaultRowHeight="16.5" x14ac:dyDescent="0.45"/>
  <cols>
    <col min="1" max="1" width="2" style="16" customWidth="1"/>
    <col min="2" max="2" width="2.54296875" style="16" customWidth="1"/>
    <col min="3" max="3" width="3.26953125" style="16" customWidth="1"/>
    <col min="4" max="4" width="18" style="16" customWidth="1"/>
    <col min="5" max="10" width="21.26953125" style="16" customWidth="1"/>
    <col min="11" max="11" width="23.26953125" style="16" customWidth="1"/>
    <col min="12" max="18" width="21.26953125" style="16" customWidth="1"/>
    <col min="19" max="19" width="26.26953125" style="16" customWidth="1"/>
    <col min="20" max="20" width="21.26953125" style="16" customWidth="1"/>
    <col min="21" max="21" width="18" style="16" customWidth="1"/>
    <col min="22" max="22" width="7.7265625" style="16" customWidth="1"/>
    <col min="23" max="16384" width="10.453125" style="16"/>
  </cols>
  <sheetData>
    <row r="1" spans="1:22" x14ac:dyDescent="0.45">
      <c r="A1" s="3"/>
    </row>
    <row r="2" spans="1:22" x14ac:dyDescent="0.45">
      <c r="A2" s="3"/>
    </row>
    <row r="3" spans="1:22" x14ac:dyDescent="0.45">
      <c r="A3" s="3"/>
    </row>
    <row r="4" spans="1:22" ht="9" customHeight="1" x14ac:dyDescent="0.45">
      <c r="A4" s="3"/>
    </row>
    <row r="5" spans="1:22" ht="29.25" customHeight="1" x14ac:dyDescent="0.45">
      <c r="B5" s="99"/>
      <c r="C5" s="48" t="s">
        <v>364</v>
      </c>
      <c r="D5" s="99"/>
      <c r="E5" s="119"/>
      <c r="F5" s="900"/>
      <c r="G5" s="900"/>
      <c r="H5" s="900"/>
      <c r="I5" s="900"/>
      <c r="J5" s="900"/>
      <c r="K5" s="900"/>
      <c r="L5" s="900"/>
      <c r="M5" s="900"/>
      <c r="N5" s="900"/>
      <c r="O5" s="900"/>
      <c r="P5" s="900"/>
      <c r="Q5" s="900"/>
      <c r="R5" s="900"/>
      <c r="S5" s="119"/>
      <c r="T5" s="7"/>
      <c r="U5" s="8" t="s">
        <v>1498</v>
      </c>
      <c r="V5" s="9" t="str">
        <f>'010'!E8</f>
        <v>1234</v>
      </c>
    </row>
    <row r="6" spans="1:22" ht="15" customHeight="1" x14ac:dyDescent="0.45">
      <c r="E6" s="81"/>
      <c r="F6" s="81"/>
      <c r="G6" s="81"/>
      <c r="H6" s="81"/>
    </row>
    <row r="7" spans="1:22" ht="25.5" customHeight="1" x14ac:dyDescent="0.45">
      <c r="A7" s="3"/>
      <c r="C7" s="52"/>
      <c r="D7" s="775" t="s">
        <v>1499</v>
      </c>
      <c r="E7" s="775"/>
      <c r="F7" s="775"/>
      <c r="G7" s="775"/>
      <c r="H7" s="775"/>
      <c r="I7" s="775"/>
      <c r="J7" s="775"/>
      <c r="K7" s="775"/>
      <c r="L7" s="775"/>
      <c r="M7" s="775"/>
      <c r="N7" s="775"/>
      <c r="O7" s="775"/>
      <c r="P7" s="775"/>
      <c r="Q7" s="775"/>
      <c r="R7" s="775"/>
      <c r="S7" s="775"/>
      <c r="T7" s="775"/>
      <c r="U7" s="775"/>
    </row>
    <row r="8" spans="1:22" x14ac:dyDescent="0.45">
      <c r="E8" s="3"/>
    </row>
    <row r="9" spans="1:22" ht="15.75" customHeight="1" x14ac:dyDescent="0.45">
      <c r="C9" s="52"/>
      <c r="D9" s="892" t="s">
        <v>1500</v>
      </c>
      <c r="E9" s="892"/>
      <c r="F9" s="892"/>
      <c r="G9" s="892"/>
      <c r="H9" s="892"/>
      <c r="I9" s="892"/>
    </row>
    <row r="10" spans="1:22" ht="9.75" customHeight="1" x14ac:dyDescent="0.45">
      <c r="D10" s="892"/>
      <c r="E10" s="892"/>
      <c r="F10" s="892"/>
      <c r="G10" s="892"/>
      <c r="H10" s="892"/>
      <c r="I10" s="892"/>
    </row>
    <row r="11" spans="1:22" x14ac:dyDescent="0.45">
      <c r="B11" s="120"/>
      <c r="C11" s="90"/>
      <c r="D11" s="892"/>
      <c r="E11" s="892"/>
      <c r="F11" s="892"/>
      <c r="G11" s="892"/>
      <c r="H11" s="892"/>
      <c r="I11" s="892"/>
    </row>
    <row r="12" spans="1:22" ht="16.149999999999999" customHeight="1" x14ac:dyDescent="0.45">
      <c r="B12" s="120"/>
      <c r="C12" s="78"/>
    </row>
    <row r="13" spans="1:22" x14ac:dyDescent="0.45">
      <c r="B13" s="120"/>
      <c r="C13" s="78"/>
      <c r="D13" s="897" t="s">
        <v>1260</v>
      </c>
      <c r="E13" s="841" t="s">
        <v>1501</v>
      </c>
      <c r="F13" s="896"/>
      <c r="G13" s="842"/>
      <c r="H13" s="841" t="s">
        <v>1502</v>
      </c>
      <c r="I13" s="896"/>
      <c r="J13" s="842"/>
      <c r="K13" s="53" t="s">
        <v>1503</v>
      </c>
      <c r="L13" s="841" t="s">
        <v>1504</v>
      </c>
      <c r="M13" s="896"/>
      <c r="N13" s="842"/>
      <c r="O13" s="841" t="s">
        <v>1505</v>
      </c>
      <c r="P13" s="896"/>
      <c r="Q13" s="842"/>
      <c r="R13" s="121"/>
      <c r="S13" s="53" t="s">
        <v>1506</v>
      </c>
      <c r="T13" s="122"/>
      <c r="U13" s="68" t="s">
        <v>1507</v>
      </c>
    </row>
    <row r="14" spans="1:22" ht="22.5" customHeight="1" x14ac:dyDescent="0.45">
      <c r="B14" s="120"/>
      <c r="C14" s="78"/>
      <c r="D14" s="898"/>
      <c r="E14" s="893" t="s">
        <v>1508</v>
      </c>
      <c r="F14" s="893" t="s">
        <v>1509</v>
      </c>
      <c r="G14" s="893" t="s">
        <v>1510</v>
      </c>
      <c r="H14" s="893" t="s">
        <v>1511</v>
      </c>
      <c r="I14" s="893" t="s">
        <v>1512</v>
      </c>
      <c r="J14" s="893" t="s">
        <v>1510</v>
      </c>
      <c r="K14" s="893" t="s">
        <v>1513</v>
      </c>
      <c r="L14" s="893" t="s">
        <v>1508</v>
      </c>
      <c r="M14" s="893" t="s">
        <v>1509</v>
      </c>
      <c r="N14" s="893" t="s">
        <v>1510</v>
      </c>
      <c r="O14" s="893" t="s">
        <v>1511</v>
      </c>
      <c r="P14" s="893" t="s">
        <v>1512</v>
      </c>
      <c r="Q14" s="893" t="s">
        <v>1510</v>
      </c>
      <c r="R14" s="893" t="s">
        <v>1514</v>
      </c>
      <c r="S14" s="893" t="s">
        <v>1515</v>
      </c>
      <c r="T14" s="893" t="s">
        <v>1516</v>
      </c>
      <c r="U14" s="893" t="s">
        <v>1517</v>
      </c>
    </row>
    <row r="15" spans="1:22" ht="16.149999999999999" customHeight="1" x14ac:dyDescent="0.45">
      <c r="B15" s="120"/>
      <c r="C15" s="86"/>
      <c r="D15" s="898"/>
      <c r="E15" s="894"/>
      <c r="F15" s="894"/>
      <c r="G15" s="894"/>
      <c r="H15" s="894"/>
      <c r="I15" s="894"/>
      <c r="J15" s="894"/>
      <c r="K15" s="894"/>
      <c r="L15" s="894"/>
      <c r="M15" s="894"/>
      <c r="N15" s="894"/>
      <c r="O15" s="894"/>
      <c r="P15" s="894"/>
      <c r="Q15" s="894"/>
      <c r="R15" s="894"/>
      <c r="S15" s="894"/>
      <c r="T15" s="894"/>
      <c r="U15" s="894"/>
    </row>
    <row r="16" spans="1:22" ht="20.149999999999999" customHeight="1" x14ac:dyDescent="0.45">
      <c r="B16" s="123"/>
      <c r="C16" s="90"/>
      <c r="D16" s="898"/>
      <c r="E16" s="894"/>
      <c r="F16" s="894"/>
      <c r="G16" s="894"/>
      <c r="H16" s="894"/>
      <c r="I16" s="894"/>
      <c r="J16" s="894"/>
      <c r="K16" s="894"/>
      <c r="L16" s="894"/>
      <c r="M16" s="894"/>
      <c r="N16" s="894"/>
      <c r="O16" s="894"/>
      <c r="P16" s="894"/>
      <c r="Q16" s="894"/>
      <c r="R16" s="894"/>
      <c r="S16" s="894"/>
      <c r="T16" s="894"/>
      <c r="U16" s="894"/>
    </row>
    <row r="17" spans="2:21" ht="20.149999999999999" customHeight="1" x14ac:dyDescent="0.45">
      <c r="B17" s="120"/>
      <c r="C17" s="891"/>
      <c r="D17" s="899"/>
      <c r="E17" s="895"/>
      <c r="F17" s="895"/>
      <c r="G17" s="895"/>
      <c r="H17" s="895"/>
      <c r="I17" s="895"/>
      <c r="J17" s="895"/>
      <c r="K17" s="895"/>
      <c r="L17" s="895"/>
      <c r="M17" s="895"/>
      <c r="N17" s="895"/>
      <c r="O17" s="895"/>
      <c r="P17" s="895"/>
      <c r="Q17" s="895"/>
      <c r="R17" s="895"/>
      <c r="S17" s="895"/>
      <c r="T17" s="895"/>
      <c r="U17" s="895"/>
    </row>
    <row r="18" spans="2:21" ht="20.149999999999999" customHeight="1" x14ac:dyDescent="0.45">
      <c r="B18" s="120"/>
      <c r="C18" s="891"/>
      <c r="D18" s="124"/>
      <c r="E18" s="126" t="s">
        <v>502</v>
      </c>
      <c r="F18" s="126" t="s">
        <v>503</v>
      </c>
      <c r="G18" s="126" t="s">
        <v>524</v>
      </c>
      <c r="H18" s="126" t="s">
        <v>525</v>
      </c>
      <c r="I18" s="126" t="s">
        <v>526</v>
      </c>
      <c r="J18" s="126" t="s">
        <v>527</v>
      </c>
      <c r="K18" s="125" t="s">
        <v>528</v>
      </c>
      <c r="L18" s="126" t="s">
        <v>529</v>
      </c>
      <c r="M18" s="126" t="s">
        <v>530</v>
      </c>
      <c r="N18" s="126" t="s">
        <v>531</v>
      </c>
      <c r="O18" s="126" t="s">
        <v>880</v>
      </c>
      <c r="P18" s="126" t="s">
        <v>881</v>
      </c>
      <c r="Q18" s="126" t="s">
        <v>882</v>
      </c>
      <c r="R18" s="126" t="s">
        <v>883</v>
      </c>
      <c r="S18" s="125" t="s">
        <v>884</v>
      </c>
      <c r="T18" s="126" t="s">
        <v>885</v>
      </c>
      <c r="U18" s="127" t="s">
        <v>886</v>
      </c>
    </row>
    <row r="19" spans="2:21" ht="23" x14ac:dyDescent="0.45">
      <c r="B19" s="120"/>
      <c r="C19" s="94"/>
      <c r="D19" s="509">
        <v>1991</v>
      </c>
      <c r="E19" s="524" t="s">
        <v>1518</v>
      </c>
      <c r="F19" s="524" t="s">
        <v>1519</v>
      </c>
      <c r="G19" s="521" t="s">
        <v>1520</v>
      </c>
      <c r="H19" s="521" t="s">
        <v>1521</v>
      </c>
      <c r="I19" s="521" t="s">
        <v>1522</v>
      </c>
      <c r="J19" s="521" t="s">
        <v>1523</v>
      </c>
      <c r="K19" s="92" t="s">
        <v>1524</v>
      </c>
      <c r="L19" s="521" t="s">
        <v>1525</v>
      </c>
      <c r="M19" s="521" t="s">
        <v>1526</v>
      </c>
      <c r="N19" s="521" t="s">
        <v>1527</v>
      </c>
      <c r="O19" s="521" t="s">
        <v>1528</v>
      </c>
      <c r="P19" s="521" t="s">
        <v>1529</v>
      </c>
      <c r="Q19" s="521" t="s">
        <v>1530</v>
      </c>
      <c r="R19" s="521" t="s">
        <v>511</v>
      </c>
      <c r="S19" s="150" t="s">
        <v>1531</v>
      </c>
      <c r="T19" s="381"/>
      <c r="U19" s="150" t="s">
        <v>1532</v>
      </c>
    </row>
    <row r="20" spans="2:21" ht="23" x14ac:dyDescent="0.45">
      <c r="B20" s="120"/>
      <c r="C20" s="90"/>
      <c r="D20" s="509">
        <v>1992</v>
      </c>
      <c r="E20" s="521" t="s">
        <v>1518</v>
      </c>
      <c r="F20" s="524" t="s">
        <v>1519</v>
      </c>
      <c r="G20" s="521" t="s">
        <v>1520</v>
      </c>
      <c r="H20" s="521" t="s">
        <v>1521</v>
      </c>
      <c r="I20" s="521" t="s">
        <v>1522</v>
      </c>
      <c r="J20" s="521" t="s">
        <v>1523</v>
      </c>
      <c r="K20" s="92" t="s">
        <v>1524</v>
      </c>
      <c r="L20" s="521" t="s">
        <v>1525</v>
      </c>
      <c r="M20" s="521" t="s">
        <v>1526</v>
      </c>
      <c r="N20" s="521" t="s">
        <v>1527</v>
      </c>
      <c r="O20" s="521" t="s">
        <v>1528</v>
      </c>
      <c r="P20" s="521" t="s">
        <v>1529</v>
      </c>
      <c r="Q20" s="521" t="s">
        <v>1530</v>
      </c>
      <c r="R20" s="521" t="s">
        <v>511</v>
      </c>
      <c r="S20" s="150" t="s">
        <v>1531</v>
      </c>
      <c r="T20" s="381"/>
      <c r="U20" s="150" t="s">
        <v>1532</v>
      </c>
    </row>
    <row r="21" spans="2:21" ht="23" x14ac:dyDescent="0.45">
      <c r="B21" s="120"/>
      <c r="C21" s="90"/>
      <c r="D21" s="509">
        <v>1993</v>
      </c>
      <c r="E21" s="521" t="s">
        <v>1518</v>
      </c>
      <c r="F21" s="524" t="s">
        <v>1519</v>
      </c>
      <c r="G21" s="521" t="s">
        <v>1520</v>
      </c>
      <c r="H21" s="521" t="s">
        <v>1521</v>
      </c>
      <c r="I21" s="521" t="s">
        <v>1522</v>
      </c>
      <c r="J21" s="521" t="s">
        <v>1523</v>
      </c>
      <c r="K21" s="92" t="s">
        <v>1524</v>
      </c>
      <c r="L21" s="521" t="s">
        <v>1525</v>
      </c>
      <c r="M21" s="521" t="s">
        <v>1526</v>
      </c>
      <c r="N21" s="521" t="s">
        <v>1527</v>
      </c>
      <c r="O21" s="521" t="s">
        <v>1528</v>
      </c>
      <c r="P21" s="521" t="s">
        <v>1529</v>
      </c>
      <c r="Q21" s="521" t="s">
        <v>1530</v>
      </c>
      <c r="R21" s="521" t="s">
        <v>511</v>
      </c>
      <c r="S21" s="150" t="s">
        <v>1531</v>
      </c>
      <c r="T21" s="381"/>
      <c r="U21" s="150" t="s">
        <v>1532</v>
      </c>
    </row>
    <row r="22" spans="2:21" ht="23" x14ac:dyDescent="0.45">
      <c r="B22" s="120"/>
      <c r="C22" s="90"/>
      <c r="D22" s="509">
        <v>1994</v>
      </c>
      <c r="E22" s="521" t="s">
        <v>1518</v>
      </c>
      <c r="F22" s="524" t="s">
        <v>1519</v>
      </c>
      <c r="G22" s="521" t="s">
        <v>1520</v>
      </c>
      <c r="H22" s="521" t="s">
        <v>1521</v>
      </c>
      <c r="I22" s="521" t="s">
        <v>1522</v>
      </c>
      <c r="J22" s="521" t="s">
        <v>1523</v>
      </c>
      <c r="K22" s="92" t="s">
        <v>1524</v>
      </c>
      <c r="L22" s="521" t="s">
        <v>1525</v>
      </c>
      <c r="M22" s="521" t="s">
        <v>1526</v>
      </c>
      <c r="N22" s="521" t="s">
        <v>1527</v>
      </c>
      <c r="O22" s="521" t="s">
        <v>1528</v>
      </c>
      <c r="P22" s="521" t="s">
        <v>1529</v>
      </c>
      <c r="Q22" s="521" t="s">
        <v>1530</v>
      </c>
      <c r="R22" s="521" t="s">
        <v>511</v>
      </c>
      <c r="S22" s="150" t="s">
        <v>1531</v>
      </c>
      <c r="T22" s="381"/>
      <c r="U22" s="150" t="s">
        <v>1532</v>
      </c>
    </row>
    <row r="23" spans="2:21" ht="23" x14ac:dyDescent="0.45">
      <c r="B23" s="120"/>
      <c r="C23" s="90"/>
      <c r="D23" s="509">
        <v>1995</v>
      </c>
      <c r="E23" s="521" t="s">
        <v>1518</v>
      </c>
      <c r="F23" s="524" t="s">
        <v>1519</v>
      </c>
      <c r="G23" s="521" t="s">
        <v>1520</v>
      </c>
      <c r="H23" s="521" t="s">
        <v>1521</v>
      </c>
      <c r="I23" s="521" t="s">
        <v>1522</v>
      </c>
      <c r="J23" s="521" t="s">
        <v>1523</v>
      </c>
      <c r="K23" s="92" t="s">
        <v>1524</v>
      </c>
      <c r="L23" s="521" t="s">
        <v>1525</v>
      </c>
      <c r="M23" s="521" t="s">
        <v>1526</v>
      </c>
      <c r="N23" s="521" t="s">
        <v>1527</v>
      </c>
      <c r="O23" s="521" t="s">
        <v>1528</v>
      </c>
      <c r="P23" s="521" t="s">
        <v>1529</v>
      </c>
      <c r="Q23" s="521" t="s">
        <v>1530</v>
      </c>
      <c r="R23" s="521" t="s">
        <v>511</v>
      </c>
      <c r="S23" s="150" t="s">
        <v>1531</v>
      </c>
      <c r="T23" s="381"/>
      <c r="U23" s="150" t="s">
        <v>1532</v>
      </c>
    </row>
    <row r="24" spans="2:21" ht="23" x14ac:dyDescent="0.45">
      <c r="B24" s="120"/>
      <c r="C24" s="90"/>
      <c r="D24" s="509">
        <v>1996</v>
      </c>
      <c r="E24" s="521" t="s">
        <v>1518</v>
      </c>
      <c r="F24" s="524" t="s">
        <v>1519</v>
      </c>
      <c r="G24" s="521" t="s">
        <v>1520</v>
      </c>
      <c r="H24" s="521" t="s">
        <v>1521</v>
      </c>
      <c r="I24" s="521" t="s">
        <v>1522</v>
      </c>
      <c r="J24" s="521" t="s">
        <v>1523</v>
      </c>
      <c r="K24" s="92" t="s">
        <v>1524</v>
      </c>
      <c r="L24" s="521" t="s">
        <v>1525</v>
      </c>
      <c r="M24" s="521" t="s">
        <v>1526</v>
      </c>
      <c r="N24" s="521" t="s">
        <v>1527</v>
      </c>
      <c r="O24" s="521" t="s">
        <v>1528</v>
      </c>
      <c r="P24" s="521" t="s">
        <v>1529</v>
      </c>
      <c r="Q24" s="521" t="s">
        <v>1530</v>
      </c>
      <c r="R24" s="521" t="s">
        <v>511</v>
      </c>
      <c r="S24" s="150" t="s">
        <v>1531</v>
      </c>
      <c r="T24" s="381"/>
      <c r="U24" s="150" t="s">
        <v>1532</v>
      </c>
    </row>
    <row r="25" spans="2:21" ht="23" x14ac:dyDescent="0.45">
      <c r="B25" s="120"/>
      <c r="C25" s="90"/>
      <c r="D25" s="509">
        <v>1997</v>
      </c>
      <c r="E25" s="521" t="s">
        <v>1518</v>
      </c>
      <c r="F25" s="524" t="s">
        <v>1519</v>
      </c>
      <c r="G25" s="521" t="s">
        <v>1520</v>
      </c>
      <c r="H25" s="521" t="s">
        <v>1521</v>
      </c>
      <c r="I25" s="521" t="s">
        <v>1522</v>
      </c>
      <c r="J25" s="521" t="s">
        <v>1523</v>
      </c>
      <c r="K25" s="92" t="s">
        <v>1524</v>
      </c>
      <c r="L25" s="521" t="s">
        <v>1525</v>
      </c>
      <c r="M25" s="521" t="s">
        <v>1526</v>
      </c>
      <c r="N25" s="521" t="s">
        <v>1527</v>
      </c>
      <c r="O25" s="521" t="s">
        <v>1528</v>
      </c>
      <c r="P25" s="521" t="s">
        <v>1529</v>
      </c>
      <c r="Q25" s="521" t="s">
        <v>1530</v>
      </c>
      <c r="R25" s="521" t="s">
        <v>511</v>
      </c>
      <c r="S25" s="150" t="s">
        <v>1531</v>
      </c>
      <c r="T25" s="381"/>
      <c r="U25" s="150" t="s">
        <v>1532</v>
      </c>
    </row>
    <row r="26" spans="2:21" ht="23" x14ac:dyDescent="0.45">
      <c r="B26" s="120"/>
      <c r="C26" s="90"/>
      <c r="D26" s="509">
        <v>1998</v>
      </c>
      <c r="E26" s="521" t="s">
        <v>1518</v>
      </c>
      <c r="F26" s="524" t="s">
        <v>1519</v>
      </c>
      <c r="G26" s="521" t="s">
        <v>1520</v>
      </c>
      <c r="H26" s="521" t="s">
        <v>1521</v>
      </c>
      <c r="I26" s="521" t="s">
        <v>1522</v>
      </c>
      <c r="J26" s="521" t="s">
        <v>1523</v>
      </c>
      <c r="K26" s="92" t="s">
        <v>1524</v>
      </c>
      <c r="L26" s="521" t="s">
        <v>1525</v>
      </c>
      <c r="M26" s="521" t="s">
        <v>1526</v>
      </c>
      <c r="N26" s="521" t="s">
        <v>1527</v>
      </c>
      <c r="O26" s="521" t="s">
        <v>1528</v>
      </c>
      <c r="P26" s="521" t="s">
        <v>1529</v>
      </c>
      <c r="Q26" s="521" t="s">
        <v>1530</v>
      </c>
      <c r="R26" s="521" t="s">
        <v>511</v>
      </c>
      <c r="S26" s="150" t="s">
        <v>1531</v>
      </c>
      <c r="T26" s="381"/>
      <c r="U26" s="150" t="s">
        <v>1532</v>
      </c>
    </row>
    <row r="27" spans="2:21" ht="23" x14ac:dyDescent="0.45">
      <c r="B27" s="120"/>
      <c r="C27" s="90"/>
      <c r="D27" s="509">
        <v>1999</v>
      </c>
      <c r="E27" s="521" t="s">
        <v>1518</v>
      </c>
      <c r="F27" s="524" t="s">
        <v>1519</v>
      </c>
      <c r="G27" s="521" t="s">
        <v>1520</v>
      </c>
      <c r="H27" s="521" t="s">
        <v>1521</v>
      </c>
      <c r="I27" s="521" t="s">
        <v>1522</v>
      </c>
      <c r="J27" s="521" t="s">
        <v>1523</v>
      </c>
      <c r="K27" s="92" t="s">
        <v>1524</v>
      </c>
      <c r="L27" s="521" t="s">
        <v>1525</v>
      </c>
      <c r="M27" s="521" t="s">
        <v>1526</v>
      </c>
      <c r="N27" s="521" t="s">
        <v>1527</v>
      </c>
      <c r="O27" s="521" t="s">
        <v>1528</v>
      </c>
      <c r="P27" s="521" t="s">
        <v>1529</v>
      </c>
      <c r="Q27" s="521" t="s">
        <v>1530</v>
      </c>
      <c r="R27" s="521" t="s">
        <v>511</v>
      </c>
      <c r="S27" s="150" t="s">
        <v>1531</v>
      </c>
      <c r="T27" s="381"/>
      <c r="U27" s="150" t="s">
        <v>1532</v>
      </c>
    </row>
    <row r="28" spans="2:21" ht="23" x14ac:dyDescent="0.45">
      <c r="B28" s="120"/>
      <c r="C28" s="90"/>
      <c r="D28" s="509">
        <v>2000</v>
      </c>
      <c r="E28" s="521" t="s">
        <v>1518</v>
      </c>
      <c r="F28" s="524" t="s">
        <v>1519</v>
      </c>
      <c r="G28" s="521" t="s">
        <v>1520</v>
      </c>
      <c r="H28" s="521" t="s">
        <v>1521</v>
      </c>
      <c r="I28" s="521" t="s">
        <v>1522</v>
      </c>
      <c r="J28" s="521" t="s">
        <v>1523</v>
      </c>
      <c r="K28" s="92" t="s">
        <v>1524</v>
      </c>
      <c r="L28" s="521" t="s">
        <v>1525</v>
      </c>
      <c r="M28" s="521" t="s">
        <v>1526</v>
      </c>
      <c r="N28" s="521" t="s">
        <v>1527</v>
      </c>
      <c r="O28" s="521" t="s">
        <v>1528</v>
      </c>
      <c r="P28" s="521" t="s">
        <v>1529</v>
      </c>
      <c r="Q28" s="521" t="s">
        <v>1530</v>
      </c>
      <c r="R28" s="521" t="s">
        <v>511</v>
      </c>
      <c r="S28" s="150" t="s">
        <v>1531</v>
      </c>
      <c r="T28" s="381"/>
      <c r="U28" s="150" t="s">
        <v>1532</v>
      </c>
    </row>
    <row r="29" spans="2:21" ht="23" x14ac:dyDescent="0.45">
      <c r="B29" s="120"/>
      <c r="C29" s="90"/>
      <c r="D29" s="509">
        <v>2001</v>
      </c>
      <c r="E29" s="521" t="s">
        <v>1518</v>
      </c>
      <c r="F29" s="524" t="s">
        <v>1519</v>
      </c>
      <c r="G29" s="521" t="s">
        <v>1520</v>
      </c>
      <c r="H29" s="521" t="s">
        <v>1521</v>
      </c>
      <c r="I29" s="521" t="s">
        <v>1522</v>
      </c>
      <c r="J29" s="521" t="s">
        <v>1523</v>
      </c>
      <c r="K29" s="92" t="s">
        <v>1524</v>
      </c>
      <c r="L29" s="521" t="s">
        <v>1525</v>
      </c>
      <c r="M29" s="521" t="s">
        <v>1526</v>
      </c>
      <c r="N29" s="521" t="s">
        <v>1527</v>
      </c>
      <c r="O29" s="521" t="s">
        <v>1528</v>
      </c>
      <c r="P29" s="521" t="s">
        <v>1529</v>
      </c>
      <c r="Q29" s="521" t="s">
        <v>1530</v>
      </c>
      <c r="R29" s="521" t="s">
        <v>511</v>
      </c>
      <c r="S29" s="150" t="s">
        <v>1531</v>
      </c>
      <c r="T29" s="381"/>
      <c r="U29" s="150" t="s">
        <v>1532</v>
      </c>
    </row>
    <row r="30" spans="2:21" ht="23" x14ac:dyDescent="0.45">
      <c r="B30" s="120"/>
      <c r="C30" s="90"/>
      <c r="D30" s="509">
        <v>2002</v>
      </c>
      <c r="E30" s="521" t="s">
        <v>1518</v>
      </c>
      <c r="F30" s="524" t="s">
        <v>1519</v>
      </c>
      <c r="G30" s="521" t="s">
        <v>1520</v>
      </c>
      <c r="H30" s="521" t="s">
        <v>1521</v>
      </c>
      <c r="I30" s="521" t="s">
        <v>1522</v>
      </c>
      <c r="J30" s="521" t="s">
        <v>1523</v>
      </c>
      <c r="K30" s="92" t="s">
        <v>1524</v>
      </c>
      <c r="L30" s="521" t="s">
        <v>1525</v>
      </c>
      <c r="M30" s="521" t="s">
        <v>1526</v>
      </c>
      <c r="N30" s="521" t="s">
        <v>1527</v>
      </c>
      <c r="O30" s="521" t="s">
        <v>1528</v>
      </c>
      <c r="P30" s="521" t="s">
        <v>1529</v>
      </c>
      <c r="Q30" s="521" t="s">
        <v>1530</v>
      </c>
      <c r="R30" s="521" t="s">
        <v>511</v>
      </c>
      <c r="S30" s="150" t="s">
        <v>1531</v>
      </c>
      <c r="T30" s="381"/>
      <c r="U30" s="150" t="s">
        <v>1532</v>
      </c>
    </row>
    <row r="31" spans="2:21" ht="23" x14ac:dyDescent="0.45">
      <c r="B31" s="120"/>
      <c r="C31" s="90"/>
      <c r="D31" s="509">
        <v>2003</v>
      </c>
      <c r="E31" s="521" t="s">
        <v>1518</v>
      </c>
      <c r="F31" s="524" t="s">
        <v>1519</v>
      </c>
      <c r="G31" s="521" t="s">
        <v>1520</v>
      </c>
      <c r="H31" s="521" t="s">
        <v>1521</v>
      </c>
      <c r="I31" s="521" t="s">
        <v>1522</v>
      </c>
      <c r="J31" s="521" t="s">
        <v>1523</v>
      </c>
      <c r="K31" s="92" t="s">
        <v>1524</v>
      </c>
      <c r="L31" s="521" t="s">
        <v>1525</v>
      </c>
      <c r="M31" s="521" t="s">
        <v>1526</v>
      </c>
      <c r="N31" s="521" t="s">
        <v>1527</v>
      </c>
      <c r="O31" s="521" t="s">
        <v>1528</v>
      </c>
      <c r="P31" s="521" t="s">
        <v>1529</v>
      </c>
      <c r="Q31" s="521" t="s">
        <v>1530</v>
      </c>
      <c r="R31" s="521" t="s">
        <v>511</v>
      </c>
      <c r="S31" s="150" t="s">
        <v>1531</v>
      </c>
      <c r="T31" s="381"/>
      <c r="U31" s="150" t="s">
        <v>1532</v>
      </c>
    </row>
    <row r="32" spans="2:21" ht="23" x14ac:dyDescent="0.45">
      <c r="B32" s="120"/>
      <c r="C32" s="90"/>
      <c r="D32" s="509">
        <v>2004</v>
      </c>
      <c r="E32" s="521" t="s">
        <v>1518</v>
      </c>
      <c r="F32" s="524" t="s">
        <v>1519</v>
      </c>
      <c r="G32" s="521" t="s">
        <v>1520</v>
      </c>
      <c r="H32" s="521" t="s">
        <v>1521</v>
      </c>
      <c r="I32" s="521" t="s">
        <v>1522</v>
      </c>
      <c r="J32" s="521" t="s">
        <v>1523</v>
      </c>
      <c r="K32" s="92" t="s">
        <v>1524</v>
      </c>
      <c r="L32" s="521" t="s">
        <v>1525</v>
      </c>
      <c r="M32" s="521" t="s">
        <v>1526</v>
      </c>
      <c r="N32" s="521" t="s">
        <v>1527</v>
      </c>
      <c r="O32" s="521" t="s">
        <v>1528</v>
      </c>
      <c r="P32" s="521" t="s">
        <v>1529</v>
      </c>
      <c r="Q32" s="521" t="s">
        <v>1530</v>
      </c>
      <c r="R32" s="521" t="s">
        <v>511</v>
      </c>
      <c r="S32" s="150" t="s">
        <v>1531</v>
      </c>
      <c r="T32" s="381"/>
      <c r="U32" s="150" t="s">
        <v>1532</v>
      </c>
    </row>
    <row r="33" spans="2:21" ht="23" x14ac:dyDescent="0.45">
      <c r="B33" s="120"/>
      <c r="C33" s="90"/>
      <c r="D33" s="509">
        <v>2005</v>
      </c>
      <c r="E33" s="521" t="s">
        <v>1518</v>
      </c>
      <c r="F33" s="524" t="s">
        <v>1519</v>
      </c>
      <c r="G33" s="521" t="s">
        <v>1520</v>
      </c>
      <c r="H33" s="521" t="s">
        <v>1521</v>
      </c>
      <c r="I33" s="521" t="s">
        <v>1522</v>
      </c>
      <c r="J33" s="521" t="s">
        <v>1523</v>
      </c>
      <c r="K33" s="92" t="s">
        <v>1524</v>
      </c>
      <c r="L33" s="521" t="s">
        <v>1525</v>
      </c>
      <c r="M33" s="521" t="s">
        <v>1526</v>
      </c>
      <c r="N33" s="521" t="s">
        <v>1527</v>
      </c>
      <c r="O33" s="521" t="s">
        <v>1528</v>
      </c>
      <c r="P33" s="521" t="s">
        <v>1529</v>
      </c>
      <c r="Q33" s="521" t="s">
        <v>1530</v>
      </c>
      <c r="R33" s="521" t="s">
        <v>511</v>
      </c>
      <c r="S33" s="150" t="s">
        <v>1531</v>
      </c>
      <c r="T33" s="381"/>
      <c r="U33" s="150" t="s">
        <v>1532</v>
      </c>
    </row>
    <row r="34" spans="2:21" ht="23" x14ac:dyDescent="0.45">
      <c r="B34" s="120"/>
      <c r="C34" s="90"/>
      <c r="D34" s="509">
        <v>2006</v>
      </c>
      <c r="E34" s="521" t="s">
        <v>1518</v>
      </c>
      <c r="F34" s="524" t="s">
        <v>1519</v>
      </c>
      <c r="G34" s="521" t="s">
        <v>1520</v>
      </c>
      <c r="H34" s="521" t="s">
        <v>1521</v>
      </c>
      <c r="I34" s="521" t="s">
        <v>1522</v>
      </c>
      <c r="J34" s="521" t="s">
        <v>1523</v>
      </c>
      <c r="K34" s="92" t="s">
        <v>1524</v>
      </c>
      <c r="L34" s="521" t="s">
        <v>1525</v>
      </c>
      <c r="M34" s="521" t="s">
        <v>1526</v>
      </c>
      <c r="N34" s="521" t="s">
        <v>1527</v>
      </c>
      <c r="O34" s="521" t="s">
        <v>1528</v>
      </c>
      <c r="P34" s="521" t="s">
        <v>1529</v>
      </c>
      <c r="Q34" s="521" t="s">
        <v>1530</v>
      </c>
      <c r="R34" s="521" t="s">
        <v>511</v>
      </c>
      <c r="S34" s="150" t="s">
        <v>1531</v>
      </c>
      <c r="T34" s="381"/>
      <c r="U34" s="150" t="s">
        <v>1532</v>
      </c>
    </row>
    <row r="35" spans="2:21" ht="23" x14ac:dyDescent="0.45">
      <c r="B35" s="120"/>
      <c r="C35" s="90"/>
      <c r="D35" s="509">
        <v>2007</v>
      </c>
      <c r="E35" s="521" t="s">
        <v>1518</v>
      </c>
      <c r="F35" s="524" t="s">
        <v>1519</v>
      </c>
      <c r="G35" s="521" t="s">
        <v>1520</v>
      </c>
      <c r="H35" s="521" t="s">
        <v>1521</v>
      </c>
      <c r="I35" s="521" t="s">
        <v>1522</v>
      </c>
      <c r="J35" s="521" t="s">
        <v>1523</v>
      </c>
      <c r="K35" s="92" t="s">
        <v>1524</v>
      </c>
      <c r="L35" s="521" t="s">
        <v>1525</v>
      </c>
      <c r="M35" s="521" t="s">
        <v>1526</v>
      </c>
      <c r="N35" s="521" t="s">
        <v>1527</v>
      </c>
      <c r="O35" s="521" t="s">
        <v>1528</v>
      </c>
      <c r="P35" s="521" t="s">
        <v>1529</v>
      </c>
      <c r="Q35" s="521" t="s">
        <v>1530</v>
      </c>
      <c r="R35" s="521" t="s">
        <v>511</v>
      </c>
      <c r="S35" s="150" t="s">
        <v>1531</v>
      </c>
      <c r="T35" s="381"/>
      <c r="U35" s="150" t="s">
        <v>1532</v>
      </c>
    </row>
    <row r="36" spans="2:21" ht="23" x14ac:dyDescent="0.45">
      <c r="B36" s="120"/>
      <c r="C36" s="90"/>
      <c r="D36" s="509">
        <v>2008</v>
      </c>
      <c r="E36" s="521" t="s">
        <v>1518</v>
      </c>
      <c r="F36" s="524" t="s">
        <v>1519</v>
      </c>
      <c r="G36" s="521" t="s">
        <v>1520</v>
      </c>
      <c r="H36" s="521" t="s">
        <v>1521</v>
      </c>
      <c r="I36" s="521" t="s">
        <v>1522</v>
      </c>
      <c r="J36" s="521" t="s">
        <v>1523</v>
      </c>
      <c r="K36" s="92" t="s">
        <v>1524</v>
      </c>
      <c r="L36" s="521" t="s">
        <v>1525</v>
      </c>
      <c r="M36" s="521" t="s">
        <v>1526</v>
      </c>
      <c r="N36" s="521" t="s">
        <v>1527</v>
      </c>
      <c r="O36" s="521" t="s">
        <v>1528</v>
      </c>
      <c r="P36" s="521" t="s">
        <v>1529</v>
      </c>
      <c r="Q36" s="521" t="s">
        <v>1530</v>
      </c>
      <c r="R36" s="521" t="s">
        <v>511</v>
      </c>
      <c r="S36" s="150" t="s">
        <v>1531</v>
      </c>
      <c r="T36" s="381"/>
      <c r="U36" s="150" t="s">
        <v>1532</v>
      </c>
    </row>
    <row r="37" spans="2:21" ht="23" x14ac:dyDescent="0.45">
      <c r="B37" s="120"/>
      <c r="C37" s="90"/>
      <c r="D37" s="509">
        <v>2009</v>
      </c>
      <c r="E37" s="521" t="s">
        <v>1518</v>
      </c>
      <c r="F37" s="524" t="s">
        <v>1519</v>
      </c>
      <c r="G37" s="521" t="s">
        <v>1520</v>
      </c>
      <c r="H37" s="521" t="s">
        <v>1521</v>
      </c>
      <c r="I37" s="521" t="s">
        <v>1522</v>
      </c>
      <c r="J37" s="521" t="s">
        <v>1523</v>
      </c>
      <c r="K37" s="92" t="s">
        <v>1524</v>
      </c>
      <c r="L37" s="521" t="s">
        <v>1525</v>
      </c>
      <c r="M37" s="521" t="s">
        <v>1526</v>
      </c>
      <c r="N37" s="521" t="s">
        <v>1527</v>
      </c>
      <c r="O37" s="521" t="s">
        <v>1528</v>
      </c>
      <c r="P37" s="521" t="s">
        <v>1529</v>
      </c>
      <c r="Q37" s="521" t="s">
        <v>1530</v>
      </c>
      <c r="R37" s="521" t="s">
        <v>511</v>
      </c>
      <c r="S37" s="150" t="s">
        <v>1531</v>
      </c>
      <c r="T37" s="381"/>
      <c r="U37" s="150" t="s">
        <v>1532</v>
      </c>
    </row>
    <row r="38" spans="2:21" ht="23" x14ac:dyDescent="0.45">
      <c r="B38" s="120"/>
      <c r="C38" s="90"/>
      <c r="D38" s="509">
        <v>2010</v>
      </c>
      <c r="E38" s="521" t="s">
        <v>1518</v>
      </c>
      <c r="F38" s="524" t="s">
        <v>1519</v>
      </c>
      <c r="G38" s="521" t="s">
        <v>1520</v>
      </c>
      <c r="H38" s="521" t="s">
        <v>1521</v>
      </c>
      <c r="I38" s="521" t="s">
        <v>1522</v>
      </c>
      <c r="J38" s="521" t="s">
        <v>1523</v>
      </c>
      <c r="K38" s="92" t="s">
        <v>1524</v>
      </c>
      <c r="L38" s="521" t="s">
        <v>1525</v>
      </c>
      <c r="M38" s="521" t="s">
        <v>1526</v>
      </c>
      <c r="N38" s="521" t="s">
        <v>1527</v>
      </c>
      <c r="O38" s="521" t="s">
        <v>1528</v>
      </c>
      <c r="P38" s="521" t="s">
        <v>1529</v>
      </c>
      <c r="Q38" s="521" t="s">
        <v>1530</v>
      </c>
      <c r="R38" s="521" t="s">
        <v>511</v>
      </c>
      <c r="S38" s="150" t="s">
        <v>1531</v>
      </c>
      <c r="T38" s="381"/>
      <c r="U38" s="150" t="s">
        <v>1532</v>
      </c>
    </row>
    <row r="39" spans="2:21" ht="23" x14ac:dyDescent="0.45">
      <c r="B39" s="120"/>
      <c r="C39" s="90"/>
      <c r="D39" s="509">
        <v>2011</v>
      </c>
      <c r="E39" s="521" t="s">
        <v>1518</v>
      </c>
      <c r="F39" s="524" t="s">
        <v>1519</v>
      </c>
      <c r="G39" s="521" t="s">
        <v>1520</v>
      </c>
      <c r="H39" s="521" t="s">
        <v>1521</v>
      </c>
      <c r="I39" s="521" t="s">
        <v>1522</v>
      </c>
      <c r="J39" s="521" t="s">
        <v>1523</v>
      </c>
      <c r="K39" s="92" t="s">
        <v>1524</v>
      </c>
      <c r="L39" s="521" t="s">
        <v>1525</v>
      </c>
      <c r="M39" s="521" t="s">
        <v>1526</v>
      </c>
      <c r="N39" s="521" t="s">
        <v>1527</v>
      </c>
      <c r="O39" s="521" t="s">
        <v>1528</v>
      </c>
      <c r="P39" s="521" t="s">
        <v>1529</v>
      </c>
      <c r="Q39" s="521" t="s">
        <v>1530</v>
      </c>
      <c r="R39" s="521" t="s">
        <v>511</v>
      </c>
      <c r="S39" s="150" t="s">
        <v>1531</v>
      </c>
      <c r="T39" s="381"/>
      <c r="U39" s="150" t="s">
        <v>1532</v>
      </c>
    </row>
    <row r="40" spans="2:21" ht="23" x14ac:dyDescent="0.45">
      <c r="B40" s="120"/>
      <c r="C40" s="90"/>
      <c r="D40" s="509">
        <v>2012</v>
      </c>
      <c r="E40" s="521" t="s">
        <v>1518</v>
      </c>
      <c r="F40" s="524" t="s">
        <v>1519</v>
      </c>
      <c r="G40" s="521" t="s">
        <v>1520</v>
      </c>
      <c r="H40" s="521" t="s">
        <v>1521</v>
      </c>
      <c r="I40" s="521" t="s">
        <v>1522</v>
      </c>
      <c r="J40" s="521" t="s">
        <v>1523</v>
      </c>
      <c r="K40" s="92" t="s">
        <v>1524</v>
      </c>
      <c r="L40" s="521" t="s">
        <v>1525</v>
      </c>
      <c r="M40" s="521" t="s">
        <v>1526</v>
      </c>
      <c r="N40" s="521" t="s">
        <v>1527</v>
      </c>
      <c r="O40" s="521" t="s">
        <v>1528</v>
      </c>
      <c r="P40" s="521" t="s">
        <v>1529</v>
      </c>
      <c r="Q40" s="521" t="s">
        <v>1530</v>
      </c>
      <c r="R40" s="521" t="s">
        <v>511</v>
      </c>
      <c r="S40" s="150" t="s">
        <v>1531</v>
      </c>
      <c r="T40" s="381"/>
      <c r="U40" s="150" t="s">
        <v>1532</v>
      </c>
    </row>
    <row r="41" spans="2:21" ht="23" x14ac:dyDescent="0.45">
      <c r="B41" s="120"/>
      <c r="C41" s="90"/>
      <c r="D41" s="509">
        <v>2013</v>
      </c>
      <c r="E41" s="521" t="s">
        <v>1518</v>
      </c>
      <c r="F41" s="524" t="s">
        <v>1519</v>
      </c>
      <c r="G41" s="521" t="s">
        <v>1520</v>
      </c>
      <c r="H41" s="521" t="s">
        <v>1521</v>
      </c>
      <c r="I41" s="521" t="s">
        <v>1522</v>
      </c>
      <c r="J41" s="521" t="s">
        <v>1523</v>
      </c>
      <c r="K41" s="92" t="s">
        <v>1524</v>
      </c>
      <c r="L41" s="521" t="s">
        <v>1525</v>
      </c>
      <c r="M41" s="521" t="s">
        <v>1526</v>
      </c>
      <c r="N41" s="521" t="s">
        <v>1527</v>
      </c>
      <c r="O41" s="521" t="s">
        <v>1528</v>
      </c>
      <c r="P41" s="521" t="s">
        <v>1529</v>
      </c>
      <c r="Q41" s="521" t="s">
        <v>1530</v>
      </c>
      <c r="R41" s="521" t="s">
        <v>511</v>
      </c>
      <c r="S41" s="150" t="s">
        <v>1531</v>
      </c>
      <c r="T41" s="381"/>
      <c r="U41" s="150" t="s">
        <v>1532</v>
      </c>
    </row>
    <row r="42" spans="2:21" ht="23" x14ac:dyDescent="0.45">
      <c r="B42" s="120"/>
      <c r="C42" s="90"/>
      <c r="D42" s="509">
        <v>2014</v>
      </c>
      <c r="E42" s="521" t="s">
        <v>1518</v>
      </c>
      <c r="F42" s="524" t="s">
        <v>1519</v>
      </c>
      <c r="G42" s="521" t="s">
        <v>1520</v>
      </c>
      <c r="H42" s="521" t="s">
        <v>1521</v>
      </c>
      <c r="I42" s="521" t="s">
        <v>1522</v>
      </c>
      <c r="J42" s="521" t="s">
        <v>1523</v>
      </c>
      <c r="K42" s="92" t="s">
        <v>1524</v>
      </c>
      <c r="L42" s="521" t="s">
        <v>1525</v>
      </c>
      <c r="M42" s="521" t="s">
        <v>1526</v>
      </c>
      <c r="N42" s="521" t="s">
        <v>1527</v>
      </c>
      <c r="O42" s="521" t="s">
        <v>1528</v>
      </c>
      <c r="P42" s="521" t="s">
        <v>1529</v>
      </c>
      <c r="Q42" s="521" t="s">
        <v>1530</v>
      </c>
      <c r="R42" s="521" t="s">
        <v>511</v>
      </c>
      <c r="S42" s="150" t="s">
        <v>1531</v>
      </c>
      <c r="T42" s="381"/>
      <c r="U42" s="150" t="s">
        <v>1532</v>
      </c>
    </row>
    <row r="43" spans="2:21" ht="23" x14ac:dyDescent="0.45">
      <c r="B43" s="120"/>
      <c r="C43" s="90"/>
      <c r="D43" s="509">
        <v>2015</v>
      </c>
      <c r="E43" s="521" t="s">
        <v>1518</v>
      </c>
      <c r="F43" s="524" t="s">
        <v>1519</v>
      </c>
      <c r="G43" s="521" t="s">
        <v>1520</v>
      </c>
      <c r="H43" s="521" t="s">
        <v>1521</v>
      </c>
      <c r="I43" s="521" t="s">
        <v>1522</v>
      </c>
      <c r="J43" s="521" t="s">
        <v>1523</v>
      </c>
      <c r="K43" s="92" t="s">
        <v>1524</v>
      </c>
      <c r="L43" s="521" t="s">
        <v>1525</v>
      </c>
      <c r="M43" s="521" t="s">
        <v>1526</v>
      </c>
      <c r="N43" s="521" t="s">
        <v>1527</v>
      </c>
      <c r="O43" s="521" t="s">
        <v>1528</v>
      </c>
      <c r="P43" s="521" t="s">
        <v>1529</v>
      </c>
      <c r="Q43" s="521" t="s">
        <v>1530</v>
      </c>
      <c r="R43" s="521" t="s">
        <v>511</v>
      </c>
      <c r="S43" s="150" t="s">
        <v>1531</v>
      </c>
      <c r="T43" s="381"/>
      <c r="U43" s="150" t="s">
        <v>1532</v>
      </c>
    </row>
    <row r="44" spans="2:21" ht="23" x14ac:dyDescent="0.45">
      <c r="B44" s="120"/>
      <c r="C44" s="90"/>
      <c r="D44" s="509">
        <v>2016</v>
      </c>
      <c r="E44" s="521" t="s">
        <v>1518</v>
      </c>
      <c r="F44" s="524" t="s">
        <v>1519</v>
      </c>
      <c r="G44" s="521" t="s">
        <v>1520</v>
      </c>
      <c r="H44" s="521" t="s">
        <v>1521</v>
      </c>
      <c r="I44" s="521" t="s">
        <v>1522</v>
      </c>
      <c r="J44" s="521" t="s">
        <v>1523</v>
      </c>
      <c r="K44" s="92" t="s">
        <v>1524</v>
      </c>
      <c r="L44" s="521" t="s">
        <v>1525</v>
      </c>
      <c r="M44" s="521" t="s">
        <v>1526</v>
      </c>
      <c r="N44" s="521" t="s">
        <v>1527</v>
      </c>
      <c r="O44" s="521" t="s">
        <v>1528</v>
      </c>
      <c r="P44" s="521" t="s">
        <v>1529</v>
      </c>
      <c r="Q44" s="521" t="s">
        <v>1530</v>
      </c>
      <c r="R44" s="521" t="s">
        <v>511</v>
      </c>
      <c r="S44" s="150" t="s">
        <v>1531</v>
      </c>
      <c r="T44" s="381"/>
      <c r="U44" s="150" t="s">
        <v>1532</v>
      </c>
    </row>
    <row r="45" spans="2:21" ht="23" x14ac:dyDescent="0.45">
      <c r="B45" s="120"/>
      <c r="C45" s="90"/>
      <c r="D45" s="509">
        <v>2017</v>
      </c>
      <c r="E45" s="522" t="s">
        <v>1518</v>
      </c>
      <c r="F45" s="524" t="s">
        <v>1519</v>
      </c>
      <c r="G45" s="522" t="s">
        <v>1520</v>
      </c>
      <c r="H45" s="522" t="s">
        <v>1521</v>
      </c>
      <c r="I45" s="522" t="s">
        <v>1522</v>
      </c>
      <c r="J45" s="522" t="s">
        <v>1523</v>
      </c>
      <c r="K45" s="150" t="s">
        <v>1524</v>
      </c>
      <c r="L45" s="522" t="s">
        <v>1525</v>
      </c>
      <c r="M45" s="521" t="s">
        <v>1526</v>
      </c>
      <c r="N45" s="522" t="s">
        <v>1527</v>
      </c>
      <c r="O45" s="522" t="s">
        <v>1528</v>
      </c>
      <c r="P45" s="522" t="s">
        <v>1529</v>
      </c>
      <c r="Q45" s="522" t="s">
        <v>1530</v>
      </c>
      <c r="R45" s="522" t="s">
        <v>511</v>
      </c>
      <c r="S45" s="150" t="s">
        <v>1531</v>
      </c>
      <c r="T45" s="382"/>
      <c r="U45" s="150" t="s">
        <v>1532</v>
      </c>
    </row>
    <row r="46" spans="2:21" ht="23" x14ac:dyDescent="0.45">
      <c r="B46" s="120"/>
      <c r="C46" s="90"/>
      <c r="D46" s="509">
        <v>2018</v>
      </c>
      <c r="E46" s="523" t="s">
        <v>1518</v>
      </c>
      <c r="F46" s="524" t="s">
        <v>1519</v>
      </c>
      <c r="G46" s="523" t="s">
        <v>1520</v>
      </c>
      <c r="H46" s="523" t="s">
        <v>1521</v>
      </c>
      <c r="I46" s="523" t="s">
        <v>1522</v>
      </c>
      <c r="J46" s="523" t="s">
        <v>1523</v>
      </c>
      <c r="K46" s="377" t="s">
        <v>1524</v>
      </c>
      <c r="L46" s="523" t="s">
        <v>1525</v>
      </c>
      <c r="M46" s="521" t="s">
        <v>1526</v>
      </c>
      <c r="N46" s="523" t="s">
        <v>1527</v>
      </c>
      <c r="O46" s="523" t="s">
        <v>1528</v>
      </c>
      <c r="P46" s="523" t="s">
        <v>1529</v>
      </c>
      <c r="Q46" s="523" t="s">
        <v>1530</v>
      </c>
      <c r="R46" s="523" t="s">
        <v>511</v>
      </c>
      <c r="S46" s="377" t="s">
        <v>1531</v>
      </c>
      <c r="T46" s="380"/>
      <c r="U46" s="150" t="s">
        <v>1532</v>
      </c>
    </row>
    <row r="47" spans="2:21" ht="23" x14ac:dyDescent="0.45">
      <c r="B47" s="120"/>
      <c r="C47" s="90"/>
      <c r="D47" s="509">
        <v>2019</v>
      </c>
      <c r="E47" s="523" t="s">
        <v>1518</v>
      </c>
      <c r="F47" s="524" t="s">
        <v>1519</v>
      </c>
      <c r="G47" s="523" t="s">
        <v>1520</v>
      </c>
      <c r="H47" s="523" t="s">
        <v>1521</v>
      </c>
      <c r="I47" s="523" t="s">
        <v>1522</v>
      </c>
      <c r="J47" s="523" t="s">
        <v>1523</v>
      </c>
      <c r="K47" s="377" t="s">
        <v>1524</v>
      </c>
      <c r="L47" s="523" t="s">
        <v>1525</v>
      </c>
      <c r="M47" s="521" t="s">
        <v>1526</v>
      </c>
      <c r="N47" s="523" t="s">
        <v>1527</v>
      </c>
      <c r="O47" s="523" t="s">
        <v>1528</v>
      </c>
      <c r="P47" s="523" t="s">
        <v>1529</v>
      </c>
      <c r="Q47" s="523" t="s">
        <v>1530</v>
      </c>
      <c r="R47" s="523" t="s">
        <v>511</v>
      </c>
      <c r="S47" s="377" t="s">
        <v>1531</v>
      </c>
      <c r="T47" s="380"/>
      <c r="U47" s="150" t="s">
        <v>1532</v>
      </c>
    </row>
    <row r="48" spans="2:21" ht="23" x14ac:dyDescent="0.45">
      <c r="B48" s="120"/>
      <c r="C48" s="90"/>
      <c r="D48" s="509">
        <v>2020</v>
      </c>
      <c r="E48" s="523" t="s">
        <v>1518</v>
      </c>
      <c r="F48" s="524" t="s">
        <v>1519</v>
      </c>
      <c r="G48" s="523" t="s">
        <v>1520</v>
      </c>
      <c r="H48" s="523" t="s">
        <v>1521</v>
      </c>
      <c r="I48" s="523" t="s">
        <v>1522</v>
      </c>
      <c r="J48" s="523" t="s">
        <v>1523</v>
      </c>
      <c r="K48" s="377" t="s">
        <v>1524</v>
      </c>
      <c r="L48" s="523" t="s">
        <v>1525</v>
      </c>
      <c r="M48" s="521" t="s">
        <v>1526</v>
      </c>
      <c r="N48" s="523" t="s">
        <v>1527</v>
      </c>
      <c r="O48" s="523" t="s">
        <v>1528</v>
      </c>
      <c r="P48" s="523" t="s">
        <v>1529</v>
      </c>
      <c r="Q48" s="523" t="s">
        <v>1530</v>
      </c>
      <c r="R48" s="523" t="s">
        <v>511</v>
      </c>
      <c r="S48" s="377" t="s">
        <v>1531</v>
      </c>
      <c r="T48" s="380"/>
      <c r="U48" s="150" t="s">
        <v>1532</v>
      </c>
    </row>
    <row r="49" spans="2:21" ht="23" x14ac:dyDescent="0.45">
      <c r="B49" s="120"/>
      <c r="C49" s="90"/>
      <c r="D49" s="509">
        <v>2021</v>
      </c>
      <c r="E49" s="523" t="s">
        <v>1518</v>
      </c>
      <c r="F49" s="524" t="s">
        <v>1519</v>
      </c>
      <c r="G49" s="523" t="s">
        <v>1520</v>
      </c>
      <c r="H49" s="523" t="s">
        <v>1521</v>
      </c>
      <c r="I49" s="523" t="s">
        <v>1522</v>
      </c>
      <c r="J49" s="523" t="s">
        <v>1523</v>
      </c>
      <c r="K49" s="377" t="s">
        <v>1524</v>
      </c>
      <c r="L49" s="523" t="s">
        <v>1525</v>
      </c>
      <c r="M49" s="521" t="s">
        <v>1526</v>
      </c>
      <c r="N49" s="523" t="s">
        <v>1527</v>
      </c>
      <c r="O49" s="523" t="s">
        <v>1528</v>
      </c>
      <c r="P49" s="523" t="s">
        <v>1529</v>
      </c>
      <c r="Q49" s="523" t="s">
        <v>1530</v>
      </c>
      <c r="R49" s="523" t="s">
        <v>511</v>
      </c>
      <c r="S49" s="377" t="s">
        <v>1531</v>
      </c>
      <c r="T49" s="380"/>
      <c r="U49" s="150" t="s">
        <v>1532</v>
      </c>
    </row>
    <row r="50" spans="2:21" ht="23" x14ac:dyDescent="0.45">
      <c r="B50" s="120"/>
      <c r="C50" s="90"/>
      <c r="D50" s="509">
        <v>2022</v>
      </c>
      <c r="E50" s="523" t="s">
        <v>1518</v>
      </c>
      <c r="F50" s="524" t="s">
        <v>1519</v>
      </c>
      <c r="G50" s="523" t="s">
        <v>1520</v>
      </c>
      <c r="H50" s="523" t="s">
        <v>1521</v>
      </c>
      <c r="I50" s="523" t="s">
        <v>1522</v>
      </c>
      <c r="J50" s="523" t="s">
        <v>1523</v>
      </c>
      <c r="K50" s="377" t="s">
        <v>1524</v>
      </c>
      <c r="L50" s="523" t="s">
        <v>1525</v>
      </c>
      <c r="M50" s="521" t="s">
        <v>1526</v>
      </c>
      <c r="N50" s="523" t="s">
        <v>1527</v>
      </c>
      <c r="O50" s="523" t="s">
        <v>1528</v>
      </c>
      <c r="P50" s="523" t="s">
        <v>1529</v>
      </c>
      <c r="Q50" s="523" t="s">
        <v>1530</v>
      </c>
      <c r="R50" s="523" t="s">
        <v>511</v>
      </c>
      <c r="S50" s="377" t="s">
        <v>1531</v>
      </c>
      <c r="T50" s="380"/>
      <c r="U50" s="150" t="s">
        <v>1532</v>
      </c>
    </row>
    <row r="51" spans="2:21" ht="23" x14ac:dyDescent="0.45">
      <c r="B51" s="112"/>
      <c r="C51" s="128"/>
      <c r="D51" s="509">
        <v>2023</v>
      </c>
      <c r="E51" s="523" t="s">
        <v>1518</v>
      </c>
      <c r="F51" s="524" t="s">
        <v>1519</v>
      </c>
      <c r="G51" s="523" t="s">
        <v>1520</v>
      </c>
      <c r="H51" s="523" t="s">
        <v>1521</v>
      </c>
      <c r="I51" s="523" t="s">
        <v>1522</v>
      </c>
      <c r="J51" s="523" t="s">
        <v>1523</v>
      </c>
      <c r="K51" s="377" t="s">
        <v>1524</v>
      </c>
      <c r="L51" s="523" t="s">
        <v>1525</v>
      </c>
      <c r="M51" s="523" t="s">
        <v>1526</v>
      </c>
      <c r="N51" s="523" t="s">
        <v>1527</v>
      </c>
      <c r="O51" s="523" t="s">
        <v>1528</v>
      </c>
      <c r="P51" s="523" t="s">
        <v>1529</v>
      </c>
      <c r="Q51" s="523" t="s">
        <v>1530</v>
      </c>
      <c r="R51" s="523" t="s">
        <v>511</v>
      </c>
      <c r="S51" s="377" t="s">
        <v>1531</v>
      </c>
      <c r="T51" s="380"/>
      <c r="U51" s="150" t="s">
        <v>1532</v>
      </c>
    </row>
    <row r="52" spans="2:21" ht="23" x14ac:dyDescent="0.45">
      <c r="B52" s="112"/>
      <c r="C52" s="128"/>
      <c r="D52" s="509">
        <v>2024</v>
      </c>
      <c r="E52" s="523" t="s">
        <v>1518</v>
      </c>
      <c r="F52" s="524" t="s">
        <v>1519</v>
      </c>
      <c r="G52" s="523" t="s">
        <v>1520</v>
      </c>
      <c r="H52" s="523" t="s">
        <v>1521</v>
      </c>
      <c r="I52" s="523" t="s">
        <v>1522</v>
      </c>
      <c r="J52" s="523" t="s">
        <v>1523</v>
      </c>
      <c r="K52" s="377" t="s">
        <v>1524</v>
      </c>
      <c r="L52" s="523" t="s">
        <v>1525</v>
      </c>
      <c r="M52" s="523" t="s">
        <v>1526</v>
      </c>
      <c r="N52" s="523" t="s">
        <v>1527</v>
      </c>
      <c r="O52" s="523" t="s">
        <v>1528</v>
      </c>
      <c r="P52" s="523" t="s">
        <v>1529</v>
      </c>
      <c r="Q52" s="523" t="s">
        <v>1530</v>
      </c>
      <c r="R52" s="523" t="s">
        <v>511</v>
      </c>
      <c r="S52" s="377" t="s">
        <v>1531</v>
      </c>
      <c r="T52" s="380"/>
      <c r="U52" s="150" t="s">
        <v>1532</v>
      </c>
    </row>
    <row r="53" spans="2:21" ht="23" x14ac:dyDescent="0.45">
      <c r="B53" s="112"/>
      <c r="C53" s="128"/>
      <c r="D53" s="509">
        <v>2025</v>
      </c>
      <c r="E53" s="523" t="s">
        <v>1518</v>
      </c>
      <c r="F53" s="524" t="s">
        <v>1519</v>
      </c>
      <c r="G53" s="523" t="s">
        <v>1520</v>
      </c>
      <c r="H53" s="523" t="s">
        <v>1521</v>
      </c>
      <c r="I53" s="523" t="s">
        <v>1522</v>
      </c>
      <c r="J53" s="523" t="s">
        <v>1523</v>
      </c>
      <c r="K53" s="377" t="s">
        <v>1524</v>
      </c>
      <c r="L53" s="523" t="s">
        <v>1525</v>
      </c>
      <c r="M53" s="523" t="s">
        <v>1526</v>
      </c>
      <c r="N53" s="523" t="s">
        <v>1527</v>
      </c>
      <c r="O53" s="523" t="s">
        <v>1528</v>
      </c>
      <c r="P53" s="523" t="s">
        <v>1529</v>
      </c>
      <c r="Q53" s="523" t="s">
        <v>1530</v>
      </c>
      <c r="R53" s="523" t="s">
        <v>511</v>
      </c>
      <c r="S53" s="377" t="s">
        <v>1531</v>
      </c>
      <c r="T53" s="380"/>
      <c r="U53" s="150" t="s">
        <v>1532</v>
      </c>
    </row>
    <row r="54" spans="2:21" ht="28.5" customHeight="1" x14ac:dyDescent="0.45">
      <c r="B54" s="112"/>
      <c r="C54" s="128"/>
    </row>
    <row r="55" spans="2:21" ht="19.5" customHeight="1" x14ac:dyDescent="0.45">
      <c r="B55" s="112"/>
      <c r="C55" s="128"/>
      <c r="D55" s="897" t="s">
        <v>1533</v>
      </c>
      <c r="E55" s="841" t="s">
        <v>1501</v>
      </c>
      <c r="F55" s="896"/>
      <c r="G55" s="842"/>
      <c r="H55" s="841" t="s">
        <v>1502</v>
      </c>
      <c r="I55" s="896"/>
      <c r="J55" s="842"/>
      <c r="K55" s="53" t="s">
        <v>1503</v>
      </c>
      <c r="L55" s="841" t="s">
        <v>1504</v>
      </c>
      <c r="M55" s="896"/>
      <c r="N55" s="842"/>
      <c r="O55" s="841" t="s">
        <v>1505</v>
      </c>
      <c r="P55" s="896"/>
      <c r="Q55" s="842"/>
      <c r="R55" s="121"/>
      <c r="S55" s="53" t="s">
        <v>1506</v>
      </c>
      <c r="T55" s="122"/>
      <c r="U55" s="68" t="s">
        <v>1507</v>
      </c>
    </row>
    <row r="56" spans="2:21" ht="19.5" customHeight="1" x14ac:dyDescent="0.45">
      <c r="B56" s="112"/>
      <c r="C56" s="128"/>
      <c r="D56" s="898"/>
      <c r="E56" s="893" t="s">
        <v>1508</v>
      </c>
      <c r="F56" s="893" t="s">
        <v>1509</v>
      </c>
      <c r="G56" s="893" t="s">
        <v>1510</v>
      </c>
      <c r="H56" s="893" t="s">
        <v>1511</v>
      </c>
      <c r="I56" s="893" t="s">
        <v>1512</v>
      </c>
      <c r="J56" s="893" t="s">
        <v>1510</v>
      </c>
      <c r="K56" s="893" t="s">
        <v>1513</v>
      </c>
      <c r="L56" s="893" t="s">
        <v>1508</v>
      </c>
      <c r="M56" s="893" t="s">
        <v>1509</v>
      </c>
      <c r="N56" s="893" t="s">
        <v>1510</v>
      </c>
      <c r="O56" s="893" t="s">
        <v>1511</v>
      </c>
      <c r="P56" s="893" t="s">
        <v>1512</v>
      </c>
      <c r="Q56" s="893" t="s">
        <v>1510</v>
      </c>
      <c r="R56" s="893" t="s">
        <v>1514</v>
      </c>
      <c r="S56" s="893" t="s">
        <v>1515</v>
      </c>
      <c r="T56" s="893" t="s">
        <v>1516</v>
      </c>
      <c r="U56" s="893" t="s">
        <v>1517</v>
      </c>
    </row>
    <row r="57" spans="2:21" ht="19.5" customHeight="1" x14ac:dyDescent="0.45">
      <c r="B57" s="112"/>
      <c r="C57" s="128"/>
      <c r="D57" s="898"/>
      <c r="E57" s="894"/>
      <c r="F57" s="894"/>
      <c r="G57" s="894"/>
      <c r="H57" s="894"/>
      <c r="I57" s="894"/>
      <c r="J57" s="894"/>
      <c r="K57" s="894"/>
      <c r="L57" s="894"/>
      <c r="M57" s="894"/>
      <c r="N57" s="894"/>
      <c r="O57" s="894"/>
      <c r="P57" s="894"/>
      <c r="Q57" s="894"/>
      <c r="R57" s="894"/>
      <c r="S57" s="894"/>
      <c r="T57" s="894"/>
      <c r="U57" s="894"/>
    </row>
    <row r="58" spans="2:21" ht="19.5" customHeight="1" x14ac:dyDescent="0.45">
      <c r="B58" s="112"/>
      <c r="C58" s="128"/>
      <c r="D58" s="898"/>
      <c r="E58" s="894"/>
      <c r="F58" s="894"/>
      <c r="G58" s="894"/>
      <c r="H58" s="894"/>
      <c r="I58" s="894"/>
      <c r="J58" s="894"/>
      <c r="K58" s="894"/>
      <c r="L58" s="894"/>
      <c r="M58" s="894"/>
      <c r="N58" s="894"/>
      <c r="O58" s="894"/>
      <c r="P58" s="894"/>
      <c r="Q58" s="894"/>
      <c r="R58" s="894"/>
      <c r="S58" s="894"/>
      <c r="T58" s="894"/>
      <c r="U58" s="894"/>
    </row>
    <row r="59" spans="2:21" ht="19.5" customHeight="1" x14ac:dyDescent="0.45">
      <c r="B59" s="112"/>
      <c r="C59" s="128"/>
      <c r="D59" s="899"/>
      <c r="E59" s="895"/>
      <c r="F59" s="895"/>
      <c r="G59" s="895"/>
      <c r="H59" s="895"/>
      <c r="I59" s="895"/>
      <c r="J59" s="895"/>
      <c r="K59" s="895"/>
      <c r="L59" s="895"/>
      <c r="M59" s="895"/>
      <c r="N59" s="895"/>
      <c r="O59" s="895"/>
      <c r="P59" s="895"/>
      <c r="Q59" s="895"/>
      <c r="R59" s="895"/>
      <c r="S59" s="895"/>
      <c r="T59" s="895"/>
      <c r="U59" s="895"/>
    </row>
    <row r="60" spans="2:21" s="459" customFormat="1" ht="16" x14ac:dyDescent="0.4">
      <c r="B60" s="460"/>
      <c r="C60" s="461"/>
      <c r="D60" s="129"/>
      <c r="E60" s="126" t="s">
        <v>502</v>
      </c>
      <c r="F60" s="126" t="s">
        <v>503</v>
      </c>
      <c r="G60" s="126" t="s">
        <v>524</v>
      </c>
      <c r="H60" s="126" t="s">
        <v>525</v>
      </c>
      <c r="I60" s="126" t="s">
        <v>526</v>
      </c>
      <c r="J60" s="126" t="s">
        <v>527</v>
      </c>
      <c r="K60" s="125" t="s">
        <v>528</v>
      </c>
      <c r="L60" s="126" t="s">
        <v>529</v>
      </c>
      <c r="M60" s="126" t="s">
        <v>530</v>
      </c>
      <c r="N60" s="126" t="s">
        <v>531</v>
      </c>
      <c r="O60" s="126" t="s">
        <v>880</v>
      </c>
      <c r="P60" s="126" t="s">
        <v>881</v>
      </c>
      <c r="Q60" s="126" t="s">
        <v>882</v>
      </c>
      <c r="R60" s="126" t="s">
        <v>883</v>
      </c>
      <c r="S60" s="125" t="s">
        <v>884</v>
      </c>
      <c r="T60" s="126" t="s">
        <v>885</v>
      </c>
      <c r="U60" s="127" t="s">
        <v>886</v>
      </c>
    </row>
    <row r="61" spans="2:21" ht="56" x14ac:dyDescent="0.45">
      <c r="B61" s="112"/>
      <c r="C61" s="128"/>
      <c r="D61" s="462" t="s">
        <v>1534</v>
      </c>
      <c r="E61" s="525" t="s">
        <v>1535</v>
      </c>
      <c r="F61" s="525" t="s">
        <v>1536</v>
      </c>
      <c r="G61" s="525" t="s">
        <v>1537</v>
      </c>
      <c r="H61" s="525" t="s">
        <v>1538</v>
      </c>
      <c r="I61" s="525" t="s">
        <v>1539</v>
      </c>
      <c r="J61" s="525" t="s">
        <v>1540</v>
      </c>
      <c r="K61" s="463" t="s">
        <v>1524</v>
      </c>
      <c r="L61" s="525" t="s">
        <v>1541</v>
      </c>
      <c r="M61" s="525" t="s">
        <v>1542</v>
      </c>
      <c r="N61" s="525" t="s">
        <v>1543</v>
      </c>
      <c r="O61" s="525" t="s">
        <v>1544</v>
      </c>
      <c r="P61" s="525" t="s">
        <v>1545</v>
      </c>
      <c r="Q61" s="525" t="s">
        <v>1546</v>
      </c>
      <c r="R61" s="525" t="s">
        <v>1547</v>
      </c>
      <c r="S61" s="463" t="s">
        <v>1531</v>
      </c>
      <c r="T61" s="525" t="s">
        <v>1547</v>
      </c>
      <c r="U61" s="464" t="s">
        <v>1532</v>
      </c>
    </row>
    <row r="62" spans="2:21" ht="32" x14ac:dyDescent="0.45">
      <c r="B62" s="112"/>
      <c r="C62" s="128"/>
      <c r="D62" s="130" t="s">
        <v>514</v>
      </c>
      <c r="E62" s="355" t="s">
        <v>1548</v>
      </c>
      <c r="F62" s="355" t="s">
        <v>1549</v>
      </c>
      <c r="G62" s="355" t="s">
        <v>1550</v>
      </c>
      <c r="H62" s="355" t="s">
        <v>1551</v>
      </c>
      <c r="I62" s="355" t="s">
        <v>1552</v>
      </c>
      <c r="J62" s="355" t="s">
        <v>1553</v>
      </c>
      <c r="K62" s="355" t="s">
        <v>1554</v>
      </c>
      <c r="L62" s="355" t="s">
        <v>1555</v>
      </c>
      <c r="M62" s="355" t="s">
        <v>1556</v>
      </c>
      <c r="N62" s="355" t="s">
        <v>1312</v>
      </c>
      <c r="O62" s="355" t="s">
        <v>1313</v>
      </c>
      <c r="P62" s="355" t="s">
        <v>1557</v>
      </c>
      <c r="Q62" s="355" t="s">
        <v>1558</v>
      </c>
      <c r="R62" s="355" t="s">
        <v>1559</v>
      </c>
      <c r="S62" s="355" t="s">
        <v>1560</v>
      </c>
      <c r="T62" s="355" t="s">
        <v>1561</v>
      </c>
      <c r="U62" s="355" t="s">
        <v>1562</v>
      </c>
    </row>
  </sheetData>
  <sheetProtection formatColumns="0"/>
  <mergeCells count="50">
    <mergeCell ref="D7:U7"/>
    <mergeCell ref="D13:D17"/>
    <mergeCell ref="D55:D59"/>
    <mergeCell ref="F5:G5"/>
    <mergeCell ref="H5:I5"/>
    <mergeCell ref="J5:R5"/>
    <mergeCell ref="R56:R59"/>
    <mergeCell ref="S56:S59"/>
    <mergeCell ref="T56:T59"/>
    <mergeCell ref="U56:U59"/>
    <mergeCell ref="E56:E59"/>
    <mergeCell ref="F56:F59"/>
    <mergeCell ref="G56:G59"/>
    <mergeCell ref="H56:H59"/>
    <mergeCell ref="I56:I59"/>
    <mergeCell ref="P56:P59"/>
    <mergeCell ref="Q56:Q59"/>
    <mergeCell ref="J56:J59"/>
    <mergeCell ref="K56:K59"/>
    <mergeCell ref="L56:L59"/>
    <mergeCell ref="M56:M59"/>
    <mergeCell ref="N56:N59"/>
    <mergeCell ref="O56:O59"/>
    <mergeCell ref="E55:G55"/>
    <mergeCell ref="H55:J55"/>
    <mergeCell ref="L55:N55"/>
    <mergeCell ref="O55:Q55"/>
    <mergeCell ref="T14:T17"/>
    <mergeCell ref="J14:J17"/>
    <mergeCell ref="K14:K17"/>
    <mergeCell ref="L14:L17"/>
    <mergeCell ref="M14:M17"/>
    <mergeCell ref="U14:U17"/>
    <mergeCell ref="L13:N13"/>
    <mergeCell ref="O13:Q13"/>
    <mergeCell ref="N14:N17"/>
    <mergeCell ref="O14:O17"/>
    <mergeCell ref="P14:P17"/>
    <mergeCell ref="Q14:Q17"/>
    <mergeCell ref="R14:R17"/>
    <mergeCell ref="S14:S17"/>
    <mergeCell ref="C17:C18"/>
    <mergeCell ref="D9:I11"/>
    <mergeCell ref="F14:F17"/>
    <mergeCell ref="G14:G17"/>
    <mergeCell ref="H14:H17"/>
    <mergeCell ref="I14:I17"/>
    <mergeCell ref="E14:E17"/>
    <mergeCell ref="E13:G13"/>
    <mergeCell ref="H13:J13"/>
  </mergeCells>
  <conditionalFormatting sqref="E19:U53">
    <cfRule type="expression" dxfId="356" priority="1">
      <formula>ISNUMBER(E19)</formula>
    </cfRule>
  </conditionalFormatting>
  <conditionalFormatting sqref="E61:U62">
    <cfRule type="expression" dxfId="355" priority="7">
      <formula>ISNUMBER(E61)</formula>
    </cfRule>
  </conditionalFormatting>
  <dataValidations count="4">
    <dataValidation type="decimal" errorStyle="warning" operator="greaterThanOrEqual" allowBlank="1" showInputMessage="1" showErrorMessage="1" errorTitle="Warning" error="Data in columns D, E and F should normally be zero or more" sqref="H19:J53"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3" xr:uid="{00000000-0002-0000-0D00-000002000000}">
      <formula1>0</formula1>
    </dataValidation>
    <dataValidation type="decimal" operator="greaterThanOrEqual" allowBlank="1" showInputMessage="1" showErrorMessage="1" errorTitle="Warning" error="Data in columns A, B, C, H, I and J should normally be be zero or more" sqref="E19:E53 G19:G53 N19:N53 L19:L53" xr:uid="{00000000-0002-0000-0D00-000003000000}">
      <formula1>0</formula1>
    </dataValidation>
    <dataValidation operator="greaterThanOrEqual" allowBlank="1" showInputMessage="1" showErrorMessage="1" errorTitle="Warning" error="Data in columns A, B, C, H, I and J should normally be be zero or more" sqref="F19:F53 M19:M53"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B1:J45"/>
  <sheetViews>
    <sheetView zoomScale="70" zoomScaleNormal="70" workbookViewId="0">
      <pane ySplit="3" topLeftCell="A4" activePane="bottomLeft" state="frozen"/>
      <selection activeCell="A4" sqref="A4"/>
      <selection pane="bottomLeft"/>
    </sheetView>
  </sheetViews>
  <sheetFormatPr defaultColWidth="9.26953125" defaultRowHeight="14.5" x14ac:dyDescent="0.35"/>
  <cols>
    <col min="1" max="1" width="13.453125" style="241" customWidth="1"/>
    <col min="2" max="3" width="11.7265625" style="261" customWidth="1"/>
    <col min="4" max="5" width="28" style="260" customWidth="1"/>
    <col min="6" max="6" width="9.5429687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9" t="s">
        <v>1563</v>
      </c>
      <c r="C2" s="799"/>
      <c r="D2" s="799"/>
      <c r="E2" s="799"/>
      <c r="F2" s="799"/>
      <c r="G2" s="799"/>
      <c r="H2" s="799"/>
      <c r="I2" s="799"/>
      <c r="J2" s="799"/>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customHeight="1" x14ac:dyDescent="0.35">
      <c r="B4" s="266" t="s">
        <v>1564</v>
      </c>
      <c r="C4" s="266" t="s">
        <v>1565</v>
      </c>
      <c r="D4" s="267" t="s">
        <v>1566</v>
      </c>
      <c r="E4" s="267" t="s">
        <v>1567</v>
      </c>
      <c r="F4" s="266" t="s">
        <v>443</v>
      </c>
      <c r="G4" s="547" t="s">
        <v>1568</v>
      </c>
      <c r="H4" s="267" t="s">
        <v>1569</v>
      </c>
      <c r="I4" s="337"/>
      <c r="J4" s="731" t="s">
        <v>444</v>
      </c>
    </row>
    <row r="5" spans="2:10" ht="57.75" customHeight="1" x14ac:dyDescent="0.35">
      <c r="B5" s="266" t="s">
        <v>1570</v>
      </c>
      <c r="C5" s="266" t="s">
        <v>1565</v>
      </c>
      <c r="D5" s="267" t="s">
        <v>1571</v>
      </c>
      <c r="E5" s="267" t="s">
        <v>1572</v>
      </c>
      <c r="F5" s="266" t="s">
        <v>443</v>
      </c>
      <c r="G5" s="267" t="s">
        <v>1573</v>
      </c>
      <c r="H5" s="267"/>
      <c r="I5" s="338"/>
      <c r="J5" s="731" t="s">
        <v>444</v>
      </c>
    </row>
    <row r="6" spans="2:10" ht="57.75" customHeight="1" x14ac:dyDescent="0.35">
      <c r="B6" s="266" t="s">
        <v>1574</v>
      </c>
      <c r="C6" s="266" t="s">
        <v>1575</v>
      </c>
      <c r="D6" s="267" t="s">
        <v>1576</v>
      </c>
      <c r="E6" s="267" t="s">
        <v>1577</v>
      </c>
      <c r="F6" s="266" t="s">
        <v>443</v>
      </c>
      <c r="G6" s="547" t="s">
        <v>1578</v>
      </c>
      <c r="H6" s="267" t="s">
        <v>1579</v>
      </c>
      <c r="I6" s="337"/>
      <c r="J6" s="731" t="s">
        <v>444</v>
      </c>
    </row>
    <row r="7" spans="2:10" ht="57.75" customHeight="1" x14ac:dyDescent="0.35">
      <c r="B7" s="266" t="s">
        <v>1580</v>
      </c>
      <c r="C7" s="266" t="s">
        <v>1575</v>
      </c>
      <c r="D7" s="267" t="s">
        <v>1581</v>
      </c>
      <c r="E7" s="267" t="s">
        <v>1582</v>
      </c>
      <c r="F7" s="266" t="s">
        <v>471</v>
      </c>
      <c r="G7" s="267" t="s">
        <v>1583</v>
      </c>
      <c r="H7" s="267" t="s">
        <v>1320</v>
      </c>
      <c r="I7" s="338"/>
      <c r="J7" s="731" t="s">
        <v>444</v>
      </c>
    </row>
    <row r="8" spans="2:10" ht="57.75" customHeight="1" x14ac:dyDescent="0.35">
      <c r="B8" s="266" t="s">
        <v>1584</v>
      </c>
      <c r="C8" s="266" t="s">
        <v>1585</v>
      </c>
      <c r="D8" s="267" t="s">
        <v>1586</v>
      </c>
      <c r="E8" s="267" t="s">
        <v>1587</v>
      </c>
      <c r="F8" s="266" t="s">
        <v>443</v>
      </c>
      <c r="G8" s="547" t="s">
        <v>1588</v>
      </c>
      <c r="H8" s="267" t="s">
        <v>1589</v>
      </c>
      <c r="I8" s="337"/>
      <c r="J8" s="731" t="s">
        <v>444</v>
      </c>
    </row>
    <row r="9" spans="2:10" ht="57.75" customHeight="1" x14ac:dyDescent="0.35">
      <c r="B9" s="266" t="s">
        <v>1590</v>
      </c>
      <c r="C9" s="266" t="s">
        <v>1585</v>
      </c>
      <c r="D9" s="267" t="s">
        <v>1591</v>
      </c>
      <c r="E9" s="267" t="s">
        <v>1592</v>
      </c>
      <c r="F9" s="266" t="s">
        <v>443</v>
      </c>
      <c r="G9" s="267" t="s">
        <v>1593</v>
      </c>
      <c r="H9" s="267"/>
      <c r="I9" s="338"/>
      <c r="J9" s="731" t="s">
        <v>444</v>
      </c>
    </row>
    <row r="10" spans="2:10" ht="57.75" customHeight="1" x14ac:dyDescent="0.35">
      <c r="B10" s="266" t="s">
        <v>1594</v>
      </c>
      <c r="C10" s="266" t="s">
        <v>1595</v>
      </c>
      <c r="D10" s="267" t="s">
        <v>1596</v>
      </c>
      <c r="E10" s="267" t="s">
        <v>1597</v>
      </c>
      <c r="F10" s="266" t="s">
        <v>443</v>
      </c>
      <c r="G10" s="547" t="s">
        <v>1598</v>
      </c>
      <c r="H10" s="267" t="s">
        <v>1599</v>
      </c>
      <c r="I10" s="337"/>
      <c r="J10" s="731" t="s">
        <v>444</v>
      </c>
    </row>
    <row r="11" spans="2:10" ht="57.75" customHeight="1" x14ac:dyDescent="0.35">
      <c r="B11" s="266" t="s">
        <v>1600</v>
      </c>
      <c r="C11" s="266" t="s">
        <v>1595</v>
      </c>
      <c r="D11" s="267" t="s">
        <v>1601</v>
      </c>
      <c r="E11" s="267" t="s">
        <v>1602</v>
      </c>
      <c r="F11" s="266" t="s">
        <v>443</v>
      </c>
      <c r="G11" s="267" t="s">
        <v>1603</v>
      </c>
      <c r="H11" s="267"/>
      <c r="I11" s="338"/>
      <c r="J11" s="731" t="s">
        <v>444</v>
      </c>
    </row>
    <row r="12" spans="2:10" ht="57.75" customHeight="1" x14ac:dyDescent="0.35">
      <c r="B12" s="266" t="s">
        <v>1604</v>
      </c>
      <c r="C12" s="266" t="s">
        <v>1605</v>
      </c>
      <c r="D12" s="267" t="s">
        <v>1606</v>
      </c>
      <c r="E12" s="267" t="s">
        <v>1607</v>
      </c>
      <c r="F12" s="266" t="s">
        <v>443</v>
      </c>
      <c r="G12" s="547" t="s">
        <v>1608</v>
      </c>
      <c r="H12" s="267" t="s">
        <v>1609</v>
      </c>
      <c r="I12" s="337"/>
      <c r="J12" s="731" t="s">
        <v>444</v>
      </c>
    </row>
    <row r="13" spans="2:10" ht="57.75" customHeight="1" x14ac:dyDescent="0.35">
      <c r="B13" s="266" t="s">
        <v>1610</v>
      </c>
      <c r="C13" s="266" t="s">
        <v>1605</v>
      </c>
      <c r="D13" s="267" t="s">
        <v>1611</v>
      </c>
      <c r="E13" s="267" t="s">
        <v>1612</v>
      </c>
      <c r="F13" s="266" t="s">
        <v>443</v>
      </c>
      <c r="G13" s="267" t="s">
        <v>1613</v>
      </c>
      <c r="H13" s="267"/>
      <c r="I13" s="338"/>
      <c r="J13" s="731" t="s">
        <v>444</v>
      </c>
    </row>
    <row r="14" spans="2:10" ht="57.75" customHeight="1" x14ac:dyDescent="0.35">
      <c r="B14" s="266" t="s">
        <v>1614</v>
      </c>
      <c r="C14" s="266" t="s">
        <v>1615</v>
      </c>
      <c r="D14" s="267" t="s">
        <v>1616</v>
      </c>
      <c r="E14" s="267" t="s">
        <v>1617</v>
      </c>
      <c r="F14" s="266" t="s">
        <v>443</v>
      </c>
      <c r="G14" s="547" t="s">
        <v>1618</v>
      </c>
      <c r="H14" s="267" t="s">
        <v>1619</v>
      </c>
      <c r="I14" s="337"/>
      <c r="J14" s="731" t="s">
        <v>444</v>
      </c>
    </row>
    <row r="15" spans="2:10" ht="57.75" customHeight="1" x14ac:dyDescent="0.35">
      <c r="B15" s="266" t="s">
        <v>1620</v>
      </c>
      <c r="C15" s="266" t="s">
        <v>1615</v>
      </c>
      <c r="D15" s="267" t="s">
        <v>1621</v>
      </c>
      <c r="E15" s="267" t="s">
        <v>1622</v>
      </c>
      <c r="F15" s="266" t="s">
        <v>443</v>
      </c>
      <c r="G15" s="267" t="s">
        <v>1623</v>
      </c>
      <c r="H15" s="267"/>
      <c r="I15" s="338"/>
      <c r="J15" s="731" t="s">
        <v>444</v>
      </c>
    </row>
    <row r="16" spans="2:10" ht="57.75" customHeight="1" x14ac:dyDescent="0.35">
      <c r="B16" s="266" t="s">
        <v>1624</v>
      </c>
      <c r="C16" s="266" t="s">
        <v>1625</v>
      </c>
      <c r="D16" s="267" t="s">
        <v>1626</v>
      </c>
      <c r="E16" s="267" t="s">
        <v>1627</v>
      </c>
      <c r="F16" s="266" t="s">
        <v>443</v>
      </c>
      <c r="G16" s="547" t="s">
        <v>1628</v>
      </c>
      <c r="H16" s="267"/>
      <c r="I16" s="337"/>
      <c r="J16" s="731" t="s">
        <v>444</v>
      </c>
    </row>
    <row r="17" spans="2:10" ht="57.75" customHeight="1" x14ac:dyDescent="0.35">
      <c r="B17" s="266" t="s">
        <v>1629</v>
      </c>
      <c r="C17" s="266" t="s">
        <v>1625</v>
      </c>
      <c r="D17" s="267" t="s">
        <v>1630</v>
      </c>
      <c r="E17" s="267" t="s">
        <v>1631</v>
      </c>
      <c r="F17" s="266" t="s">
        <v>443</v>
      </c>
      <c r="G17" s="267" t="s">
        <v>1632</v>
      </c>
      <c r="H17" s="267"/>
      <c r="I17" s="338"/>
      <c r="J17" s="731" t="s">
        <v>444</v>
      </c>
    </row>
    <row r="18" spans="2:10" ht="57.75" customHeight="1" x14ac:dyDescent="0.35">
      <c r="B18" s="266" t="s">
        <v>1633</v>
      </c>
      <c r="C18" s="266" t="s">
        <v>1634</v>
      </c>
      <c r="D18" s="267" t="s">
        <v>1635</v>
      </c>
      <c r="E18" s="267" t="s">
        <v>1636</v>
      </c>
      <c r="F18" s="266" t="s">
        <v>443</v>
      </c>
      <c r="G18" s="547" t="s">
        <v>1637</v>
      </c>
      <c r="H18" s="268"/>
      <c r="I18" s="337"/>
      <c r="J18" s="731" t="s">
        <v>444</v>
      </c>
    </row>
    <row r="19" spans="2:10" ht="57.75" customHeight="1" x14ac:dyDescent="0.35">
      <c r="B19" s="266" t="s">
        <v>1638</v>
      </c>
      <c r="C19" s="266" t="s">
        <v>1634</v>
      </c>
      <c r="D19" s="267" t="s">
        <v>1639</v>
      </c>
      <c r="E19" s="267" t="s">
        <v>1640</v>
      </c>
      <c r="F19" s="266" t="s">
        <v>471</v>
      </c>
      <c r="G19" s="267" t="s">
        <v>1641</v>
      </c>
      <c r="H19" s="267" t="s">
        <v>1320</v>
      </c>
      <c r="I19" s="338"/>
      <c r="J19" s="731" t="s">
        <v>444</v>
      </c>
    </row>
    <row r="20" spans="2:10" ht="57.75" customHeight="1" x14ac:dyDescent="0.35">
      <c r="B20" s="266" t="s">
        <v>1642</v>
      </c>
      <c r="C20" s="266" t="s">
        <v>1643</v>
      </c>
      <c r="D20" s="267" t="s">
        <v>1644</v>
      </c>
      <c r="E20" s="267" t="s">
        <v>1645</v>
      </c>
      <c r="F20" s="266" t="s">
        <v>443</v>
      </c>
      <c r="G20" s="547" t="s">
        <v>1646</v>
      </c>
      <c r="H20" s="267" t="s">
        <v>1647</v>
      </c>
      <c r="I20" s="337"/>
      <c r="J20" s="731" t="s">
        <v>444</v>
      </c>
    </row>
    <row r="21" spans="2:10" ht="57.75" customHeight="1" x14ac:dyDescent="0.35">
      <c r="B21" s="266" t="s">
        <v>1648</v>
      </c>
      <c r="C21" s="266" t="s">
        <v>1643</v>
      </c>
      <c r="D21" s="267" t="s">
        <v>1649</v>
      </c>
      <c r="E21" s="267" t="s">
        <v>1650</v>
      </c>
      <c r="F21" s="266" t="s">
        <v>443</v>
      </c>
      <c r="G21" s="267" t="s">
        <v>1651</v>
      </c>
      <c r="H21" s="267"/>
      <c r="I21" s="338"/>
      <c r="J21" s="731" t="s">
        <v>444</v>
      </c>
    </row>
    <row r="22" spans="2:10" ht="57.75" customHeight="1" x14ac:dyDescent="0.35">
      <c r="B22" s="266" t="s">
        <v>1652</v>
      </c>
      <c r="C22" s="266" t="s">
        <v>1653</v>
      </c>
      <c r="D22" s="267" t="s">
        <v>1654</v>
      </c>
      <c r="E22" s="267" t="s">
        <v>1655</v>
      </c>
      <c r="F22" s="266" t="s">
        <v>443</v>
      </c>
      <c r="G22" s="547" t="s">
        <v>1656</v>
      </c>
      <c r="H22" s="268"/>
      <c r="I22" s="337"/>
      <c r="J22" s="731" t="s">
        <v>444</v>
      </c>
    </row>
    <row r="23" spans="2:10" ht="57.75" customHeight="1" x14ac:dyDescent="0.35">
      <c r="B23" s="266" t="s">
        <v>1657</v>
      </c>
      <c r="C23" s="266" t="s">
        <v>1653</v>
      </c>
      <c r="D23" s="267" t="s">
        <v>1658</v>
      </c>
      <c r="E23" s="267" t="s">
        <v>1659</v>
      </c>
      <c r="F23" s="266" t="s">
        <v>443</v>
      </c>
      <c r="G23" s="267" t="s">
        <v>1660</v>
      </c>
      <c r="H23" s="267"/>
      <c r="I23" s="338"/>
      <c r="J23" s="731" t="s">
        <v>444</v>
      </c>
    </row>
    <row r="24" spans="2:10" ht="57.75" customHeight="1" x14ac:dyDescent="0.35">
      <c r="B24" s="266" t="s">
        <v>1661</v>
      </c>
      <c r="C24" s="266" t="s">
        <v>1662</v>
      </c>
      <c r="D24" s="267" t="s">
        <v>1663</v>
      </c>
      <c r="E24" s="267" t="s">
        <v>1664</v>
      </c>
      <c r="F24" s="266" t="s">
        <v>443</v>
      </c>
      <c r="G24" s="547" t="s">
        <v>1665</v>
      </c>
      <c r="H24" s="268"/>
      <c r="I24" s="337"/>
      <c r="J24" s="731" t="s">
        <v>444</v>
      </c>
    </row>
    <row r="25" spans="2:10" ht="57.75" customHeight="1" x14ac:dyDescent="0.35">
      <c r="B25" s="266" t="s">
        <v>1666</v>
      </c>
      <c r="C25" s="266" t="s">
        <v>1662</v>
      </c>
      <c r="D25" s="267" t="s">
        <v>1667</v>
      </c>
      <c r="E25" s="267" t="s">
        <v>1668</v>
      </c>
      <c r="F25" s="266" t="s">
        <v>443</v>
      </c>
      <c r="G25" s="267" t="s">
        <v>1669</v>
      </c>
      <c r="H25" s="267"/>
      <c r="I25" s="338"/>
      <c r="J25" s="731" t="s">
        <v>444</v>
      </c>
    </row>
    <row r="26" spans="2:10" ht="57.75" customHeight="1" x14ac:dyDescent="0.35">
      <c r="B26" s="266" t="s">
        <v>1670</v>
      </c>
      <c r="C26" s="266" t="s">
        <v>1671</v>
      </c>
      <c r="D26" s="267" t="s">
        <v>1672</v>
      </c>
      <c r="E26" s="267" t="s">
        <v>1673</v>
      </c>
      <c r="F26" s="266" t="s">
        <v>443</v>
      </c>
      <c r="G26" s="547" t="s">
        <v>1674</v>
      </c>
      <c r="H26" s="267" t="s">
        <v>1675</v>
      </c>
      <c r="I26" s="337"/>
      <c r="J26" s="731" t="s">
        <v>444</v>
      </c>
    </row>
    <row r="27" spans="2:10" ht="57.75" customHeight="1" x14ac:dyDescent="0.35">
      <c r="B27" s="266" t="s">
        <v>1676</v>
      </c>
      <c r="C27" s="266" t="s">
        <v>1671</v>
      </c>
      <c r="D27" s="267" t="s">
        <v>1677</v>
      </c>
      <c r="E27" s="267" t="s">
        <v>1678</v>
      </c>
      <c r="F27" s="266" t="s">
        <v>443</v>
      </c>
      <c r="G27" s="267" t="s">
        <v>1679</v>
      </c>
      <c r="H27" s="267"/>
      <c r="I27" s="338"/>
      <c r="J27" s="731" t="s">
        <v>444</v>
      </c>
    </row>
    <row r="28" spans="2:10" ht="57.75" customHeight="1" x14ac:dyDescent="0.35">
      <c r="B28" s="266" t="s">
        <v>1680</v>
      </c>
      <c r="C28" s="266" t="s">
        <v>1681</v>
      </c>
      <c r="D28" s="267" t="s">
        <v>1514</v>
      </c>
      <c r="E28" s="267" t="s">
        <v>1682</v>
      </c>
      <c r="F28" s="266" t="s">
        <v>443</v>
      </c>
      <c r="G28" s="267" t="s">
        <v>1683</v>
      </c>
      <c r="H28" s="267"/>
      <c r="I28" s="338"/>
      <c r="J28" s="731" t="s">
        <v>444</v>
      </c>
    </row>
    <row r="29" spans="2:10" ht="57.75" customHeight="1" x14ac:dyDescent="0.35">
      <c r="B29" s="266" t="s">
        <v>1684</v>
      </c>
      <c r="C29" s="401" t="s">
        <v>1685</v>
      </c>
      <c r="D29" s="267"/>
      <c r="E29" s="546" t="s">
        <v>1686</v>
      </c>
      <c r="F29" s="266" t="s">
        <v>443</v>
      </c>
      <c r="G29" s="267" t="s">
        <v>1483</v>
      </c>
      <c r="H29" s="267"/>
      <c r="I29" s="337"/>
      <c r="J29" s="731" t="s">
        <v>444</v>
      </c>
    </row>
    <row r="30" spans="2:10" ht="57.75" customHeight="1" x14ac:dyDescent="0.35">
      <c r="B30" s="266" t="s">
        <v>1687</v>
      </c>
      <c r="C30" s="401" t="s">
        <v>1685</v>
      </c>
      <c r="D30" s="267"/>
      <c r="E30" s="546" t="s">
        <v>1688</v>
      </c>
      <c r="F30" s="266" t="s">
        <v>471</v>
      </c>
      <c r="G30" s="267" t="s">
        <v>1689</v>
      </c>
      <c r="H30" s="267"/>
      <c r="I30" s="337"/>
      <c r="J30" s="731" t="s">
        <v>444</v>
      </c>
    </row>
    <row r="31" spans="2:10" ht="57.75" customHeight="1" x14ac:dyDescent="0.35">
      <c r="B31" s="266" t="s">
        <v>1690</v>
      </c>
      <c r="C31" s="266" t="s">
        <v>1691</v>
      </c>
      <c r="D31" s="267" t="s">
        <v>1692</v>
      </c>
      <c r="E31" s="267" t="s">
        <v>1567</v>
      </c>
      <c r="F31" s="266" t="s">
        <v>443</v>
      </c>
      <c r="G31" s="547" t="s">
        <v>1568</v>
      </c>
      <c r="H31" s="267" t="s">
        <v>1569</v>
      </c>
      <c r="I31" s="337"/>
      <c r="J31" s="731" t="s">
        <v>444</v>
      </c>
    </row>
    <row r="32" spans="2:10" ht="57.75" customHeight="1" x14ac:dyDescent="0.35">
      <c r="B32" s="266" t="s">
        <v>1693</v>
      </c>
      <c r="C32" s="266" t="s">
        <v>1694</v>
      </c>
      <c r="D32" s="267" t="s">
        <v>1695</v>
      </c>
      <c r="E32" s="267" t="s">
        <v>1582</v>
      </c>
      <c r="F32" s="266" t="s">
        <v>471</v>
      </c>
      <c r="G32" s="547" t="s">
        <v>1583</v>
      </c>
      <c r="H32" s="267" t="s">
        <v>1320</v>
      </c>
      <c r="I32" s="337"/>
      <c r="J32" s="731" t="s">
        <v>444</v>
      </c>
    </row>
    <row r="33" spans="2:10" ht="57.75" customHeight="1" x14ac:dyDescent="0.35">
      <c r="B33" s="266" t="s">
        <v>1696</v>
      </c>
      <c r="C33" s="266" t="s">
        <v>1694</v>
      </c>
      <c r="D33" s="267" t="s">
        <v>1695</v>
      </c>
      <c r="E33" s="267" t="s">
        <v>1577</v>
      </c>
      <c r="F33" s="266" t="s">
        <v>443</v>
      </c>
      <c r="G33" s="547" t="s">
        <v>1697</v>
      </c>
      <c r="H33" s="267" t="s">
        <v>1579</v>
      </c>
      <c r="I33" s="337"/>
      <c r="J33" s="731" t="s">
        <v>444</v>
      </c>
    </row>
    <row r="34" spans="2:10" ht="57.75" customHeight="1" x14ac:dyDescent="0.35">
      <c r="B34" s="266" t="s">
        <v>1698</v>
      </c>
      <c r="C34" s="266" t="s">
        <v>1699</v>
      </c>
      <c r="D34" s="267" t="s">
        <v>1700</v>
      </c>
      <c r="E34" s="267" t="s">
        <v>1587</v>
      </c>
      <c r="F34" s="266" t="s">
        <v>443</v>
      </c>
      <c r="G34" s="547" t="s">
        <v>1588</v>
      </c>
      <c r="H34" s="267" t="s">
        <v>1589</v>
      </c>
      <c r="I34" s="337"/>
      <c r="J34" s="731" t="s">
        <v>444</v>
      </c>
    </row>
    <row r="35" spans="2:10" ht="57.75" customHeight="1" x14ac:dyDescent="0.35">
      <c r="B35" s="266" t="s">
        <v>1701</v>
      </c>
      <c r="C35" s="266" t="s">
        <v>1702</v>
      </c>
      <c r="D35" s="267" t="s">
        <v>1703</v>
      </c>
      <c r="E35" s="267" t="s">
        <v>1597</v>
      </c>
      <c r="F35" s="266" t="s">
        <v>443</v>
      </c>
      <c r="G35" s="547" t="s">
        <v>1598</v>
      </c>
      <c r="H35" s="267" t="s">
        <v>1599</v>
      </c>
      <c r="I35" s="337"/>
      <c r="J35" s="731" t="s">
        <v>444</v>
      </c>
    </row>
    <row r="36" spans="2:10" ht="57.75" customHeight="1" x14ac:dyDescent="0.35">
      <c r="B36" s="266" t="s">
        <v>1704</v>
      </c>
      <c r="C36" s="266" t="s">
        <v>1705</v>
      </c>
      <c r="D36" s="267" t="s">
        <v>1706</v>
      </c>
      <c r="E36" s="267" t="s">
        <v>1607</v>
      </c>
      <c r="F36" s="266" t="s">
        <v>443</v>
      </c>
      <c r="G36" s="547" t="s">
        <v>1608</v>
      </c>
      <c r="H36" s="267" t="s">
        <v>1609</v>
      </c>
      <c r="I36" s="337"/>
      <c r="J36" s="731" t="s">
        <v>444</v>
      </c>
    </row>
    <row r="37" spans="2:10" ht="57.75" customHeight="1" x14ac:dyDescent="0.35">
      <c r="B37" s="266" t="s">
        <v>1707</v>
      </c>
      <c r="C37" s="266" t="s">
        <v>1708</v>
      </c>
      <c r="D37" s="267" t="s">
        <v>1709</v>
      </c>
      <c r="E37" s="267" t="s">
        <v>1617</v>
      </c>
      <c r="F37" s="266" t="s">
        <v>443</v>
      </c>
      <c r="G37" s="547" t="s">
        <v>1618</v>
      </c>
      <c r="H37" s="267" t="s">
        <v>1619</v>
      </c>
      <c r="I37" s="337"/>
      <c r="J37" s="731" t="s">
        <v>444</v>
      </c>
    </row>
    <row r="38" spans="2:10" ht="57.75" customHeight="1" x14ac:dyDescent="0.35">
      <c r="B38" s="266" t="s">
        <v>1710</v>
      </c>
      <c r="C38" s="266" t="s">
        <v>1711</v>
      </c>
      <c r="D38" s="267" t="s">
        <v>1712</v>
      </c>
      <c r="E38" s="267" t="s">
        <v>1627</v>
      </c>
      <c r="F38" s="266" t="s">
        <v>443</v>
      </c>
      <c r="G38" s="547" t="s">
        <v>1628</v>
      </c>
      <c r="H38" s="268"/>
      <c r="I38" s="337"/>
      <c r="J38" s="731" t="s">
        <v>444</v>
      </c>
    </row>
    <row r="39" spans="2:10" ht="57.75" customHeight="1" x14ac:dyDescent="0.35">
      <c r="B39" s="266" t="s">
        <v>1713</v>
      </c>
      <c r="C39" s="266" t="s">
        <v>1714</v>
      </c>
      <c r="D39" s="267" t="s">
        <v>1715</v>
      </c>
      <c r="E39" s="267" t="s">
        <v>1640</v>
      </c>
      <c r="F39" s="266" t="s">
        <v>471</v>
      </c>
      <c r="G39" s="547" t="s">
        <v>1641</v>
      </c>
      <c r="H39" s="267" t="s">
        <v>1320</v>
      </c>
      <c r="I39" s="337"/>
      <c r="J39" s="731" t="s">
        <v>444</v>
      </c>
    </row>
    <row r="40" spans="2:10" ht="57.75" customHeight="1" x14ac:dyDescent="0.35">
      <c r="B40" s="266" t="s">
        <v>1716</v>
      </c>
      <c r="C40" s="266" t="s">
        <v>1714</v>
      </c>
      <c r="D40" s="267" t="s">
        <v>1715</v>
      </c>
      <c r="E40" s="267" t="s">
        <v>1636</v>
      </c>
      <c r="F40" s="266" t="s">
        <v>443</v>
      </c>
      <c r="G40" s="547" t="s">
        <v>1637</v>
      </c>
      <c r="H40" s="268"/>
      <c r="I40" s="337"/>
      <c r="J40" s="731" t="s">
        <v>444</v>
      </c>
    </row>
    <row r="41" spans="2:10" ht="57.75" customHeight="1" x14ac:dyDescent="0.35">
      <c r="B41" s="266" t="s">
        <v>1717</v>
      </c>
      <c r="C41" s="266" t="s">
        <v>1718</v>
      </c>
      <c r="D41" s="267" t="s">
        <v>1719</v>
      </c>
      <c r="E41" s="267" t="s">
        <v>1645</v>
      </c>
      <c r="F41" s="266" t="s">
        <v>443</v>
      </c>
      <c r="G41" s="547" t="s">
        <v>1646</v>
      </c>
      <c r="H41" s="267" t="s">
        <v>1647</v>
      </c>
      <c r="I41" s="337"/>
      <c r="J41" s="731" t="s">
        <v>444</v>
      </c>
    </row>
    <row r="42" spans="2:10" ht="57.75" customHeight="1" x14ac:dyDescent="0.35">
      <c r="B42" s="266" t="s">
        <v>1720</v>
      </c>
      <c r="C42" s="266" t="s">
        <v>1721</v>
      </c>
      <c r="D42" s="267" t="s">
        <v>1722</v>
      </c>
      <c r="E42" s="267" t="s">
        <v>1655</v>
      </c>
      <c r="F42" s="266" t="s">
        <v>443</v>
      </c>
      <c r="G42" s="547" t="s">
        <v>1656</v>
      </c>
      <c r="H42" s="268"/>
      <c r="I42" s="337"/>
      <c r="J42" s="731" t="s">
        <v>444</v>
      </c>
    </row>
    <row r="43" spans="2:10" ht="57.75" customHeight="1" x14ac:dyDescent="0.35">
      <c r="B43" s="266" t="s">
        <v>1723</v>
      </c>
      <c r="C43" s="266" t="s">
        <v>1724</v>
      </c>
      <c r="D43" s="267" t="s">
        <v>1725</v>
      </c>
      <c r="E43" s="267" t="s">
        <v>1664</v>
      </c>
      <c r="F43" s="266" t="s">
        <v>443</v>
      </c>
      <c r="G43" s="547" t="s">
        <v>1665</v>
      </c>
      <c r="H43" s="268"/>
      <c r="I43" s="337"/>
      <c r="J43" s="731" t="s">
        <v>444</v>
      </c>
    </row>
    <row r="44" spans="2:10" ht="57.75" customHeight="1" x14ac:dyDescent="0.35">
      <c r="B44" s="266" t="s">
        <v>1726</v>
      </c>
      <c r="C44" s="266" t="s">
        <v>1727</v>
      </c>
      <c r="D44" s="267" t="s">
        <v>1728</v>
      </c>
      <c r="E44" s="267" t="s">
        <v>1673</v>
      </c>
      <c r="F44" s="266" t="s">
        <v>443</v>
      </c>
      <c r="G44" s="547" t="s">
        <v>1674</v>
      </c>
      <c r="H44" s="267" t="s">
        <v>1675</v>
      </c>
      <c r="I44" s="337"/>
      <c r="J44" s="731" t="s">
        <v>444</v>
      </c>
    </row>
    <row r="45" spans="2:10" ht="57.75" customHeight="1" x14ac:dyDescent="0.35">
      <c r="B45" s="266" t="s">
        <v>1729</v>
      </c>
      <c r="C45" s="266" t="s">
        <v>1730</v>
      </c>
      <c r="D45" s="267" t="s">
        <v>1712</v>
      </c>
      <c r="E45" s="267" t="s">
        <v>1318</v>
      </c>
      <c r="F45" s="266" t="s">
        <v>471</v>
      </c>
      <c r="G45" s="547" t="s">
        <v>1731</v>
      </c>
      <c r="H45" s="267" t="s">
        <v>1320</v>
      </c>
      <c r="I45" s="337"/>
      <c r="J45" s="731" t="s">
        <v>444</v>
      </c>
    </row>
  </sheetData>
  <autoFilter ref="B3:J45" xr:uid="{00000000-0001-0000-0E00-000000000000}"/>
  <mergeCells count="1">
    <mergeCell ref="B2:J2"/>
  </mergeCells>
  <conditionalFormatting sqref="B4:I200">
    <cfRule type="expression" dxfId="354" priority="100">
      <formula>OR($J4="New",$J4="Updated")</formula>
    </cfRule>
  </conditionalFormatting>
  <conditionalFormatting sqref="F4:F977">
    <cfRule type="cellIs" dxfId="353" priority="61" stopIfTrue="1" operator="equal">
      <formula>"Validation"</formula>
    </cfRule>
    <cfRule type="cellIs" dxfId="352" priority="62" operator="equal">
      <formula>"Pre-populated"</formula>
    </cfRule>
  </conditionalFormatting>
  <conditionalFormatting sqref="F26:F27">
    <cfRule type="cellIs" dxfId="351" priority="204" stopIfTrue="1" operator="equal">
      <formula>"Validation"</formula>
    </cfRule>
    <cfRule type="cellIs" dxfId="350" priority="205" operator="equal">
      <formula>"Pre-populated"</formula>
    </cfRule>
  </conditionalFormatting>
  <conditionalFormatting sqref="J4:J977">
    <cfRule type="cellIs" dxfId="349" priority="63" operator="equal">
      <formula>"Updated"</formula>
    </cfRule>
    <cfRule type="cellIs" dxfId="348"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44"/>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55.26953125" style="16" customWidth="1"/>
    <col min="7" max="12" width="20.7265625" style="16" customWidth="1"/>
    <col min="13" max="16384" width="10.453125" style="16"/>
  </cols>
  <sheetData>
    <row r="1" spans="1:18" ht="16.5" customHeight="1" x14ac:dyDescent="0.45">
      <c r="A1" s="3"/>
    </row>
    <row r="2" spans="1:18" ht="16.5" customHeight="1" x14ac:dyDescent="0.45">
      <c r="A2" s="3"/>
    </row>
    <row r="3" spans="1:18" ht="16.5" customHeight="1" x14ac:dyDescent="0.45">
      <c r="A3" s="3"/>
    </row>
    <row r="4" spans="1:18" ht="29.25" customHeight="1" x14ac:dyDescent="0.7">
      <c r="B4" s="80"/>
      <c r="C4" s="775" t="s">
        <v>364</v>
      </c>
      <c r="D4" s="775"/>
      <c r="E4" s="775"/>
      <c r="F4" s="775"/>
      <c r="G4" s="775"/>
      <c r="H4" s="937" t="s">
        <v>394</v>
      </c>
      <c r="I4" s="937"/>
      <c r="J4" s="937"/>
      <c r="K4" s="9" t="str">
        <f>'010'!E8</f>
        <v>1234</v>
      </c>
    </row>
    <row r="5" spans="1:18" ht="15" customHeight="1" x14ac:dyDescent="0.45">
      <c r="F5" s="81"/>
      <c r="G5" s="81"/>
    </row>
    <row r="6" spans="1:18" ht="25.5" customHeight="1" x14ac:dyDescent="0.7">
      <c r="C6" s="52"/>
      <c r="E6" s="6" t="s">
        <v>1732</v>
      </c>
      <c r="F6" s="6"/>
      <c r="G6" s="6"/>
      <c r="H6" s="5"/>
      <c r="I6" s="5"/>
      <c r="J6" s="5"/>
    </row>
    <row r="7" spans="1:18" ht="25" x14ac:dyDescent="0.7">
      <c r="A7" s="3"/>
      <c r="C7" s="52"/>
      <c r="E7" s="131"/>
      <c r="F7" s="131"/>
      <c r="G7" s="131"/>
      <c r="H7" s="132"/>
      <c r="I7" s="132"/>
      <c r="J7" s="132"/>
    </row>
    <row r="8" spans="1:18" ht="15" customHeight="1" x14ac:dyDescent="0.45">
      <c r="E8" s="830" t="s">
        <v>1733</v>
      </c>
      <c r="F8" s="830"/>
      <c r="G8" s="830"/>
      <c r="H8" s="830"/>
      <c r="I8" s="830"/>
      <c r="J8" s="830"/>
    </row>
    <row r="9" spans="1:18" ht="15" customHeight="1" x14ac:dyDescent="0.45">
      <c r="B9" s="78"/>
      <c r="C9" s="90"/>
      <c r="E9" s="830"/>
      <c r="F9" s="830"/>
      <c r="G9" s="830"/>
      <c r="H9" s="830"/>
      <c r="I9" s="830"/>
      <c r="J9" s="830"/>
    </row>
    <row r="10" spans="1:18" ht="16.149999999999999" customHeight="1" x14ac:dyDescent="0.45">
      <c r="B10" s="78"/>
      <c r="C10" s="78"/>
      <c r="E10" s="902"/>
      <c r="F10" s="903"/>
      <c r="G10" s="812" t="s">
        <v>1734</v>
      </c>
      <c r="H10" s="812" t="s">
        <v>1735</v>
      </c>
      <c r="I10" s="812" t="s">
        <v>1736</v>
      </c>
      <c r="J10" s="810" t="s">
        <v>1737</v>
      </c>
    </row>
    <row r="11" spans="1:18" ht="19.5" customHeight="1" x14ac:dyDescent="0.45">
      <c r="B11" s="78"/>
      <c r="C11" s="78"/>
      <c r="E11" s="904"/>
      <c r="F11" s="905"/>
      <c r="G11" s="813"/>
      <c r="H11" s="813"/>
      <c r="I11" s="813"/>
      <c r="J11" s="811"/>
    </row>
    <row r="12" spans="1:18" ht="20.149999999999999" customHeight="1" x14ac:dyDescent="0.45">
      <c r="B12" s="78"/>
      <c r="C12" s="78"/>
      <c r="E12" s="932"/>
      <c r="F12" s="933"/>
      <c r="G12" s="134" t="s">
        <v>502</v>
      </c>
      <c r="H12" s="134" t="s">
        <v>503</v>
      </c>
      <c r="I12" s="134" t="s">
        <v>524</v>
      </c>
      <c r="J12" s="135" t="s">
        <v>525</v>
      </c>
    </row>
    <row r="13" spans="1:18" ht="33.5" x14ac:dyDescent="0.45">
      <c r="B13" s="78"/>
      <c r="C13" s="86"/>
      <c r="E13" s="136">
        <v>1</v>
      </c>
      <c r="F13" s="137" t="s">
        <v>1738</v>
      </c>
      <c r="G13" s="375" t="s">
        <v>1739</v>
      </c>
      <c r="H13" s="375" t="s">
        <v>1739</v>
      </c>
      <c r="I13" s="375" t="s">
        <v>1739</v>
      </c>
      <c r="J13" s="149" t="s">
        <v>1740</v>
      </c>
      <c r="L13" s="782" t="s">
        <v>1741</v>
      </c>
      <c r="M13" s="782"/>
      <c r="N13" s="782"/>
      <c r="O13" s="782"/>
      <c r="P13" s="782"/>
      <c r="Q13" s="782"/>
      <c r="R13" s="782"/>
    </row>
    <row r="14" spans="1:18" x14ac:dyDescent="0.45">
      <c r="B14" s="78"/>
      <c r="C14" s="94"/>
      <c r="E14" s="138">
        <v>2</v>
      </c>
      <c r="F14" s="139" t="s">
        <v>1742</v>
      </c>
      <c r="G14" s="265" t="s">
        <v>511</v>
      </c>
      <c r="H14" s="265" t="s">
        <v>511</v>
      </c>
      <c r="I14" s="269" t="s">
        <v>511</v>
      </c>
      <c r="J14" s="376" t="s">
        <v>1743</v>
      </c>
      <c r="K14" s="140"/>
    </row>
    <row r="15" spans="1:18" ht="17.5" x14ac:dyDescent="0.45">
      <c r="A15" s="3"/>
      <c r="B15" s="78"/>
      <c r="C15" s="94"/>
      <c r="D15" s="52"/>
      <c r="E15" s="61"/>
      <c r="F15" s="77"/>
      <c r="G15" s="141"/>
      <c r="H15" s="141"/>
      <c r="I15" s="141"/>
      <c r="J15" s="142"/>
      <c r="K15" s="140"/>
    </row>
    <row r="16" spans="1:18" x14ac:dyDescent="0.45">
      <c r="A16" s="3"/>
      <c r="B16" s="78"/>
      <c r="C16" s="94"/>
      <c r="E16" s="61"/>
      <c r="F16" s="77"/>
      <c r="G16" s="141"/>
      <c r="H16" s="141"/>
      <c r="I16" s="141"/>
      <c r="J16" s="142"/>
      <c r="K16" s="140"/>
    </row>
    <row r="17" spans="1:18" ht="16.5" customHeight="1" x14ac:dyDescent="0.45">
      <c r="A17" s="3"/>
      <c r="B17" s="78"/>
      <c r="C17" s="90"/>
      <c r="E17" s="830" t="s">
        <v>1744</v>
      </c>
      <c r="F17" s="830"/>
      <c r="G17" s="830"/>
      <c r="H17" s="830"/>
      <c r="I17" s="830"/>
      <c r="J17" s="830"/>
    </row>
    <row r="18" spans="1:18" ht="16.149999999999999" customHeight="1" x14ac:dyDescent="0.45">
      <c r="B18" s="78"/>
      <c r="C18" s="931"/>
      <c r="E18" s="830"/>
      <c r="F18" s="830"/>
      <c r="G18" s="830"/>
      <c r="H18" s="830"/>
      <c r="I18" s="830"/>
      <c r="J18" s="830"/>
    </row>
    <row r="19" spans="1:18" ht="20.25" customHeight="1" x14ac:dyDescent="0.45">
      <c r="B19" s="78"/>
      <c r="C19" s="931"/>
      <c r="E19" s="906"/>
      <c r="F19" s="907"/>
      <c r="G19" s="910"/>
      <c r="H19" s="936"/>
      <c r="I19" s="912"/>
      <c r="J19" s="912"/>
    </row>
    <row r="20" spans="1:18" ht="16.149999999999999" customHeight="1" x14ac:dyDescent="0.45">
      <c r="B20" s="89"/>
      <c r="C20" s="89"/>
      <c r="E20" s="908"/>
      <c r="F20" s="909"/>
      <c r="G20" s="911"/>
      <c r="H20" s="936"/>
      <c r="I20" s="912"/>
      <c r="J20" s="912"/>
    </row>
    <row r="21" spans="1:18" ht="21" customHeight="1" x14ac:dyDescent="0.45">
      <c r="B21" s="78"/>
      <c r="C21" s="931"/>
      <c r="E21" s="934"/>
      <c r="F21" s="935"/>
      <c r="G21" s="55" t="s">
        <v>526</v>
      </c>
      <c r="H21" s="613"/>
      <c r="I21" s="143"/>
      <c r="J21" s="143"/>
    </row>
    <row r="22" spans="1:18" x14ac:dyDescent="0.45">
      <c r="B22" s="78"/>
      <c r="C22" s="931"/>
      <c r="E22" s="71">
        <v>1</v>
      </c>
      <c r="F22" s="137" t="s">
        <v>1745</v>
      </c>
      <c r="G22" s="562">
        <v>0</v>
      </c>
      <c r="H22" s="144"/>
      <c r="I22" s="112"/>
      <c r="J22" s="112"/>
      <c r="K22" s="69"/>
    </row>
    <row r="23" spans="1:18" ht="33.5" x14ac:dyDescent="0.45">
      <c r="B23" s="3"/>
      <c r="C23" s="95"/>
      <c r="E23" s="101">
        <v>2</v>
      </c>
      <c r="F23" s="139" t="s">
        <v>404</v>
      </c>
      <c r="G23" s="376" t="s">
        <v>1746</v>
      </c>
      <c r="H23" s="144"/>
      <c r="I23" s="112"/>
      <c r="J23" s="112"/>
      <c r="K23" s="69"/>
      <c r="L23" s="782"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M23" s="782"/>
      <c r="N23" s="782"/>
      <c r="O23" s="782"/>
      <c r="P23" s="782"/>
      <c r="Q23" s="782"/>
      <c r="R23" s="782"/>
    </row>
    <row r="24" spans="1:18" x14ac:dyDescent="0.45">
      <c r="A24" s="3"/>
      <c r="B24" s="3"/>
      <c r="C24" s="95"/>
      <c r="E24" s="61"/>
      <c r="F24" s="77"/>
      <c r="G24" s="142"/>
      <c r="H24" s="110"/>
      <c r="I24" s="69"/>
      <c r="J24" s="69"/>
      <c r="K24" s="69"/>
    </row>
    <row r="25" spans="1:18" ht="17.149999999999999" customHeight="1" x14ac:dyDescent="0.45">
      <c r="A25" s="3"/>
      <c r="E25" s="830" t="s">
        <v>1747</v>
      </c>
      <c r="F25" s="830"/>
      <c r="G25" s="830"/>
      <c r="H25" s="830"/>
      <c r="I25" s="830"/>
      <c r="J25" s="830"/>
      <c r="K25" s="69"/>
    </row>
    <row r="26" spans="1:18" ht="17.149999999999999" customHeight="1" x14ac:dyDescent="0.45">
      <c r="E26" s="830"/>
      <c r="F26" s="830"/>
      <c r="G26" s="830"/>
      <c r="H26" s="830"/>
      <c r="I26" s="830"/>
      <c r="J26" s="830"/>
      <c r="K26" s="69"/>
    </row>
    <row r="27" spans="1:18" ht="24" customHeight="1" x14ac:dyDescent="0.45">
      <c r="E27" s="913"/>
      <c r="F27" s="914"/>
      <c r="G27" s="920" t="s">
        <v>1748</v>
      </c>
      <c r="H27" s="921"/>
      <c r="I27" s="922"/>
      <c r="J27" s="923" t="s">
        <v>501</v>
      </c>
      <c r="K27" s="924"/>
      <c r="L27" s="924"/>
    </row>
    <row r="28" spans="1:18" ht="17.149999999999999" customHeight="1" x14ac:dyDescent="0.45">
      <c r="E28" s="915"/>
      <c r="F28" s="916"/>
      <c r="G28" s="919" t="s">
        <v>1749</v>
      </c>
      <c r="H28" s="919" t="s">
        <v>1750</v>
      </c>
      <c r="I28" s="919" t="s">
        <v>1751</v>
      </c>
      <c r="J28" s="919" t="s">
        <v>1749</v>
      </c>
      <c r="K28" s="901" t="s">
        <v>1750</v>
      </c>
      <c r="L28" s="919" t="s">
        <v>1751</v>
      </c>
    </row>
    <row r="29" spans="1:18" ht="17.149999999999999" customHeight="1" x14ac:dyDescent="0.45">
      <c r="E29" s="917"/>
      <c r="F29" s="918"/>
      <c r="G29" s="919"/>
      <c r="H29" s="919"/>
      <c r="I29" s="919"/>
      <c r="J29" s="919"/>
      <c r="K29" s="901"/>
      <c r="L29" s="919"/>
    </row>
    <row r="30" spans="1:18" ht="17.149999999999999" customHeight="1" x14ac:dyDescent="0.45">
      <c r="E30" s="925"/>
      <c r="F30" s="926"/>
      <c r="G30" s="145" t="s">
        <v>527</v>
      </c>
      <c r="H30" s="145" t="s">
        <v>528</v>
      </c>
      <c r="I30" s="145" t="s">
        <v>1752</v>
      </c>
      <c r="J30" s="145" t="s">
        <v>529</v>
      </c>
      <c r="K30" s="146" t="s">
        <v>530</v>
      </c>
      <c r="L30" s="146" t="s">
        <v>1753</v>
      </c>
    </row>
    <row r="31" spans="1:18" ht="28" x14ac:dyDescent="0.45">
      <c r="E31" s="549">
        <v>1</v>
      </c>
      <c r="F31" s="550" t="s">
        <v>1754</v>
      </c>
      <c r="G31" s="149" t="s">
        <v>1755</v>
      </c>
      <c r="H31" s="379" t="s">
        <v>1756</v>
      </c>
      <c r="I31" s="149" t="s">
        <v>1757</v>
      </c>
      <c r="J31" s="149" t="s">
        <v>1758</v>
      </c>
      <c r="K31" s="379" t="s">
        <v>1759</v>
      </c>
      <c r="L31" s="149" t="s">
        <v>1760</v>
      </c>
    </row>
    <row r="32" spans="1:18" x14ac:dyDescent="0.45">
      <c r="E32" s="549" t="s">
        <v>1761</v>
      </c>
      <c r="F32" s="552" t="s">
        <v>1762</v>
      </c>
      <c r="G32" s="265" t="s">
        <v>511</v>
      </c>
      <c r="H32" s="265" t="s">
        <v>511</v>
      </c>
      <c r="I32" s="265" t="s">
        <v>511</v>
      </c>
      <c r="J32" s="265" t="s">
        <v>511</v>
      </c>
      <c r="K32" s="265" t="s">
        <v>511</v>
      </c>
      <c r="L32" s="265" t="s">
        <v>511</v>
      </c>
    </row>
    <row r="33" spans="1:12" ht="28" x14ac:dyDescent="0.45">
      <c r="E33" s="549" t="s">
        <v>1763</v>
      </c>
      <c r="F33" s="552" t="s">
        <v>1764</v>
      </c>
      <c r="G33" s="149" t="s">
        <v>1765</v>
      </c>
      <c r="H33" s="379" t="s">
        <v>1766</v>
      </c>
      <c r="I33" s="149" t="s">
        <v>1767</v>
      </c>
      <c r="J33" s="149" t="s">
        <v>1768</v>
      </c>
      <c r="K33" s="379" t="s">
        <v>1769</v>
      </c>
      <c r="L33" s="149" t="s">
        <v>1770</v>
      </c>
    </row>
    <row r="34" spans="1:12" x14ac:dyDescent="0.45">
      <c r="E34" s="101">
        <v>2</v>
      </c>
      <c r="F34" s="535" t="s">
        <v>1771</v>
      </c>
      <c r="G34" s="265" t="s">
        <v>511</v>
      </c>
      <c r="H34" s="265" t="s">
        <v>511</v>
      </c>
      <c r="I34" s="265" t="s">
        <v>511</v>
      </c>
      <c r="J34" s="265" t="s">
        <v>511</v>
      </c>
      <c r="K34" s="265" t="s">
        <v>511</v>
      </c>
      <c r="L34" s="265" t="s">
        <v>511</v>
      </c>
    </row>
    <row r="35" spans="1:12" x14ac:dyDescent="0.45">
      <c r="E35" s="101">
        <v>3</v>
      </c>
      <c r="F35" s="535" t="s">
        <v>1772</v>
      </c>
      <c r="G35" s="265" t="s">
        <v>511</v>
      </c>
      <c r="H35" s="265" t="s">
        <v>511</v>
      </c>
      <c r="I35" s="265" t="s">
        <v>511</v>
      </c>
      <c r="J35" s="265" t="s">
        <v>511</v>
      </c>
      <c r="K35" s="265" t="s">
        <v>511</v>
      </c>
      <c r="L35" s="265" t="s">
        <v>511</v>
      </c>
    </row>
    <row r="36" spans="1:12" ht="32" x14ac:dyDescent="0.45">
      <c r="E36" s="549">
        <v>4</v>
      </c>
      <c r="F36" s="551" t="s">
        <v>1773</v>
      </c>
      <c r="G36" s="149" t="s">
        <v>1774</v>
      </c>
      <c r="H36" s="265" t="s">
        <v>511</v>
      </c>
      <c r="I36" s="265" t="s">
        <v>511</v>
      </c>
      <c r="J36" s="265" t="s">
        <v>511</v>
      </c>
      <c r="K36" s="265" t="s">
        <v>511</v>
      </c>
      <c r="L36" s="265" t="s">
        <v>511</v>
      </c>
    </row>
    <row r="37" spans="1:12" x14ac:dyDescent="0.45">
      <c r="E37" s="549" t="s">
        <v>1775</v>
      </c>
      <c r="F37" s="551" t="s">
        <v>1776</v>
      </c>
      <c r="G37" s="265" t="s">
        <v>511</v>
      </c>
      <c r="H37" s="265" t="s">
        <v>511</v>
      </c>
      <c r="I37" s="265" t="s">
        <v>511</v>
      </c>
      <c r="J37" s="265" t="s">
        <v>511</v>
      </c>
      <c r="K37" s="265" t="s">
        <v>511</v>
      </c>
      <c r="L37" s="265" t="s">
        <v>511</v>
      </c>
    </row>
    <row r="38" spans="1:12" x14ac:dyDescent="0.45">
      <c r="E38" s="101">
        <v>5</v>
      </c>
      <c r="F38" s="148" t="s">
        <v>1777</v>
      </c>
      <c r="G38" s="265" t="s">
        <v>511</v>
      </c>
      <c r="H38" s="265" t="s">
        <v>511</v>
      </c>
      <c r="I38" s="265" t="s">
        <v>511</v>
      </c>
      <c r="J38" s="265" t="s">
        <v>511</v>
      </c>
      <c r="K38" s="265" t="s">
        <v>511</v>
      </c>
      <c r="L38" s="265" t="s">
        <v>511</v>
      </c>
    </row>
    <row r="39" spans="1:12" ht="28" x14ac:dyDescent="0.45">
      <c r="E39" s="101">
        <v>6</v>
      </c>
      <c r="F39" s="148" t="s">
        <v>1778</v>
      </c>
      <c r="G39" s="149" t="s">
        <v>1779</v>
      </c>
      <c r="H39" s="149" t="s">
        <v>1780</v>
      </c>
      <c r="I39" s="553" t="s">
        <v>1781</v>
      </c>
      <c r="J39" s="149" t="s">
        <v>1782</v>
      </c>
      <c r="K39" s="149" t="s">
        <v>1783</v>
      </c>
      <c r="L39" s="553" t="s">
        <v>1784</v>
      </c>
    </row>
    <row r="40" spans="1:12" x14ac:dyDescent="0.45">
      <c r="E40" s="101">
        <v>7</v>
      </c>
      <c r="F40" s="148" t="s">
        <v>1785</v>
      </c>
      <c r="G40" s="265" t="s">
        <v>1267</v>
      </c>
      <c r="H40" s="265" t="s">
        <v>587</v>
      </c>
      <c r="I40" s="563"/>
      <c r="J40" s="265" t="s">
        <v>1267</v>
      </c>
      <c r="K40" s="265" t="s">
        <v>587</v>
      </c>
      <c r="L40" s="563"/>
    </row>
    <row r="41" spans="1:12" ht="28" x14ac:dyDescent="0.45">
      <c r="E41" s="101">
        <v>8</v>
      </c>
      <c r="F41" s="148" t="s">
        <v>588</v>
      </c>
      <c r="G41" s="464" t="s">
        <v>1786</v>
      </c>
      <c r="H41" s="464" t="s">
        <v>1787</v>
      </c>
      <c r="I41" s="563"/>
      <c r="J41" s="464" t="s">
        <v>1788</v>
      </c>
      <c r="K41" s="464" t="s">
        <v>1789</v>
      </c>
      <c r="L41" s="563"/>
    </row>
    <row r="42" spans="1:12" ht="17.149999999999999" customHeight="1" x14ac:dyDescent="0.45">
      <c r="A42" s="3"/>
      <c r="E42" s="339"/>
      <c r="F42" s="339"/>
      <c r="G42" s="339"/>
      <c r="H42" s="339"/>
      <c r="I42" s="339"/>
      <c r="J42" s="339"/>
      <c r="K42" s="69"/>
    </row>
    <row r="43" spans="1:12" ht="26.25" customHeight="1" x14ac:dyDescent="0.45">
      <c r="E43" s="928" t="s">
        <v>1790</v>
      </c>
      <c r="F43" s="929"/>
      <c r="G43" s="929"/>
      <c r="H43" s="929"/>
      <c r="I43" s="929"/>
      <c r="J43" s="930"/>
      <c r="K43" s="69"/>
    </row>
    <row r="44" spans="1:12" s="120" customFormat="1" x14ac:dyDescent="0.25">
      <c r="E44" s="927" t="s">
        <v>1791</v>
      </c>
      <c r="F44" s="927"/>
      <c r="G44" s="927"/>
      <c r="H44" s="927"/>
      <c r="I44" s="927"/>
      <c r="J44" s="151" t="s">
        <v>878</v>
      </c>
      <c r="K44" s="152"/>
    </row>
  </sheetData>
  <sheetProtection formatColumns="0"/>
  <mergeCells count="33">
    <mergeCell ref="C4:G4"/>
    <mergeCell ref="H10:H11"/>
    <mergeCell ref="C18:C19"/>
    <mergeCell ref="C21:C22"/>
    <mergeCell ref="E12:F12"/>
    <mergeCell ref="E21:F21"/>
    <mergeCell ref="E8:J9"/>
    <mergeCell ref="H19:H20"/>
    <mergeCell ref="H4:J4"/>
    <mergeCell ref="I10:I11"/>
    <mergeCell ref="J10:J11"/>
    <mergeCell ref="E30:F30"/>
    <mergeCell ref="G28:G29"/>
    <mergeCell ref="H28:H29"/>
    <mergeCell ref="J28:J29"/>
    <mergeCell ref="E44:I44"/>
    <mergeCell ref="E43:J43"/>
    <mergeCell ref="I28:I29"/>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s>
  <conditionalFormatting sqref="G22:G23">
    <cfRule type="expression" dxfId="347" priority="30">
      <formula>ISNUMBER(G22)</formula>
    </cfRule>
  </conditionalFormatting>
  <conditionalFormatting sqref="G13:J14">
    <cfRule type="expression" dxfId="346" priority="31">
      <formula>ISNUMBER(G13)</formula>
    </cfRule>
  </conditionalFormatting>
  <conditionalFormatting sqref="G31:L41">
    <cfRule type="expression" dxfId="345"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&amp;N&amp;C_x000D_&amp;1#&amp;"Calibri"&amp;10&amp;K000000 Classification: Unclassified&amp;RPage &amp;P of &amp;N&amp;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69"/>
  <sheetViews>
    <sheetView zoomScale="70" zoomScaleNormal="70" workbookViewId="0">
      <pane ySplit="3" topLeftCell="A4" activePane="bottomLeft" state="frozen"/>
      <selection pane="bottomLeft" activeCell="A3" sqref="A3"/>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2:10" x14ac:dyDescent="0.35">
      <c r="B1" s="241"/>
    </row>
    <row r="2" spans="2:10" ht="48" customHeight="1" x14ac:dyDescent="0.35">
      <c r="B2" s="799" t="s">
        <v>1792</v>
      </c>
      <c r="C2" s="799"/>
      <c r="D2" s="799"/>
      <c r="E2" s="799"/>
      <c r="F2" s="799"/>
      <c r="G2" s="799"/>
      <c r="H2" s="799"/>
      <c r="I2" s="799"/>
      <c r="J2" s="799"/>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8.5" customHeight="1" x14ac:dyDescent="0.35">
      <c r="B4" s="266" t="s">
        <v>1793</v>
      </c>
      <c r="C4" s="266" t="s">
        <v>594</v>
      </c>
      <c r="D4" s="267" t="s">
        <v>1794</v>
      </c>
      <c r="E4" s="267" t="s">
        <v>942</v>
      </c>
      <c r="F4" s="266" t="s">
        <v>443</v>
      </c>
      <c r="G4" s="267" t="s">
        <v>1795</v>
      </c>
      <c r="H4" s="267"/>
      <c r="I4" s="337"/>
      <c r="J4" s="731" t="s">
        <v>444</v>
      </c>
    </row>
    <row r="5" spans="2:10" ht="58.5" customHeight="1" x14ac:dyDescent="0.35">
      <c r="B5" s="266" t="s">
        <v>1796</v>
      </c>
      <c r="C5" s="266" t="s">
        <v>594</v>
      </c>
      <c r="D5" s="267" t="s">
        <v>1794</v>
      </c>
      <c r="E5" s="267" t="s">
        <v>1797</v>
      </c>
      <c r="F5" s="266" t="s">
        <v>443</v>
      </c>
      <c r="G5" s="267" t="s">
        <v>1798</v>
      </c>
      <c r="H5" s="267"/>
      <c r="I5" s="337"/>
      <c r="J5" s="731" t="s">
        <v>444</v>
      </c>
    </row>
    <row r="6" spans="2:10" ht="58.5" customHeight="1" x14ac:dyDescent="0.35">
      <c r="B6" s="266" t="s">
        <v>1799</v>
      </c>
      <c r="C6" s="266" t="s">
        <v>383</v>
      </c>
      <c r="D6" s="267" t="s">
        <v>1800</v>
      </c>
      <c r="E6" s="267" t="s">
        <v>942</v>
      </c>
      <c r="F6" s="266" t="s">
        <v>443</v>
      </c>
      <c r="G6" s="267" t="s">
        <v>1801</v>
      </c>
      <c r="H6" s="267"/>
      <c r="I6" s="337"/>
      <c r="J6" s="731" t="s">
        <v>444</v>
      </c>
    </row>
    <row r="7" spans="2:10" ht="58.5" customHeight="1" x14ac:dyDescent="0.35">
      <c r="B7" s="266" t="s">
        <v>1802</v>
      </c>
      <c r="C7" s="266" t="s">
        <v>605</v>
      </c>
      <c r="D7" s="267" t="s">
        <v>1803</v>
      </c>
      <c r="E7" s="267" t="s">
        <v>942</v>
      </c>
      <c r="F7" s="266" t="s">
        <v>443</v>
      </c>
      <c r="G7" s="267" t="s">
        <v>1804</v>
      </c>
      <c r="H7" s="267"/>
      <c r="I7" s="337"/>
      <c r="J7" s="731" t="s">
        <v>444</v>
      </c>
    </row>
    <row r="8" spans="2:10" ht="58.5" customHeight="1" x14ac:dyDescent="0.35">
      <c r="B8" s="266" t="s">
        <v>1805</v>
      </c>
      <c r="C8" s="266" t="s">
        <v>605</v>
      </c>
      <c r="D8" s="267" t="s">
        <v>1803</v>
      </c>
      <c r="E8" s="267" t="s">
        <v>1806</v>
      </c>
      <c r="F8" s="266" t="s">
        <v>443</v>
      </c>
      <c r="G8" s="267" t="s">
        <v>1807</v>
      </c>
      <c r="H8" s="267"/>
      <c r="I8" s="337"/>
      <c r="J8" s="731" t="s">
        <v>444</v>
      </c>
    </row>
    <row r="9" spans="2:10" ht="58.5" customHeight="1" x14ac:dyDescent="0.35">
      <c r="B9" s="266" t="s">
        <v>1808</v>
      </c>
      <c r="C9" s="266" t="s">
        <v>385</v>
      </c>
      <c r="D9" s="267" t="s">
        <v>1809</v>
      </c>
      <c r="E9" s="267" t="s">
        <v>942</v>
      </c>
      <c r="F9" s="266" t="s">
        <v>443</v>
      </c>
      <c r="G9" s="267" t="s">
        <v>1810</v>
      </c>
      <c r="H9" s="267"/>
      <c r="I9" s="337"/>
      <c r="J9" s="731" t="s">
        <v>444</v>
      </c>
    </row>
    <row r="10" spans="2:10" ht="58.5" customHeight="1" x14ac:dyDescent="0.35">
      <c r="B10" s="266" t="s">
        <v>1811</v>
      </c>
      <c r="C10" s="266" t="s">
        <v>624</v>
      </c>
      <c r="D10" s="267" t="s">
        <v>1812</v>
      </c>
      <c r="E10" s="267" t="s">
        <v>942</v>
      </c>
      <c r="F10" s="266" t="s">
        <v>443</v>
      </c>
      <c r="G10" s="267" t="s">
        <v>1813</v>
      </c>
      <c r="H10" s="267"/>
      <c r="I10" s="337"/>
      <c r="J10" s="731" t="s">
        <v>444</v>
      </c>
    </row>
    <row r="11" spans="2:10" ht="58.5" customHeight="1" x14ac:dyDescent="0.35">
      <c r="B11" s="266" t="s">
        <v>1814</v>
      </c>
      <c r="C11" s="266" t="s">
        <v>624</v>
      </c>
      <c r="D11" s="267" t="s">
        <v>1812</v>
      </c>
      <c r="E11" s="267" t="s">
        <v>1815</v>
      </c>
      <c r="F11" s="266" t="s">
        <v>443</v>
      </c>
      <c r="G11" s="267" t="s">
        <v>1816</v>
      </c>
      <c r="H11" s="267"/>
      <c r="I11" s="337"/>
      <c r="J11" s="731" t="s">
        <v>444</v>
      </c>
    </row>
    <row r="12" spans="2:10" ht="58.5" customHeight="1" x14ac:dyDescent="0.35">
      <c r="B12" s="266" t="s">
        <v>1817</v>
      </c>
      <c r="C12" s="266" t="s">
        <v>634</v>
      </c>
      <c r="D12" s="267" t="s">
        <v>1818</v>
      </c>
      <c r="E12" s="267" t="s">
        <v>942</v>
      </c>
      <c r="F12" s="266" t="s">
        <v>443</v>
      </c>
      <c r="G12" s="267" t="s">
        <v>1819</v>
      </c>
      <c r="H12" s="267"/>
      <c r="I12" s="337"/>
      <c r="J12" s="731" t="s">
        <v>444</v>
      </c>
    </row>
    <row r="13" spans="2:10" ht="58.5" customHeight="1" x14ac:dyDescent="0.35">
      <c r="B13" s="266" t="s">
        <v>1820</v>
      </c>
      <c r="C13" s="266" t="s">
        <v>391</v>
      </c>
      <c r="D13" s="267" t="s">
        <v>1821</v>
      </c>
      <c r="E13" s="267" t="s">
        <v>1822</v>
      </c>
      <c r="F13" s="266" t="s">
        <v>616</v>
      </c>
      <c r="G13" s="267"/>
      <c r="H13" s="267"/>
      <c r="I13" s="337" t="s">
        <v>617</v>
      </c>
      <c r="J13" s="731" t="s">
        <v>444</v>
      </c>
    </row>
    <row r="14" spans="2:10" ht="58.5" customHeight="1" x14ac:dyDescent="0.35">
      <c r="B14" s="266" t="s">
        <v>1823</v>
      </c>
      <c r="C14" s="266" t="s">
        <v>1824</v>
      </c>
      <c r="D14" s="267" t="s">
        <v>1825</v>
      </c>
      <c r="E14" s="267" t="s">
        <v>942</v>
      </c>
      <c r="F14" s="266" t="s">
        <v>443</v>
      </c>
      <c r="G14" s="267" t="s">
        <v>1826</v>
      </c>
      <c r="H14" s="267"/>
      <c r="I14" s="338"/>
      <c r="J14" s="731" t="s">
        <v>444</v>
      </c>
    </row>
    <row r="15" spans="2:10" ht="58.5" customHeight="1" x14ac:dyDescent="0.35">
      <c r="B15" s="266" t="s">
        <v>1827</v>
      </c>
      <c r="C15" s="266" t="s">
        <v>999</v>
      </c>
      <c r="D15" s="267" t="s">
        <v>1828</v>
      </c>
      <c r="E15" s="267" t="s">
        <v>942</v>
      </c>
      <c r="F15" s="266" t="s">
        <v>443</v>
      </c>
      <c r="G15" s="267" t="s">
        <v>1829</v>
      </c>
      <c r="H15" s="267"/>
      <c r="I15" s="337"/>
      <c r="J15" s="731" t="s">
        <v>444</v>
      </c>
    </row>
    <row r="16" spans="2:10" ht="58.5" customHeight="1" x14ac:dyDescent="0.35">
      <c r="B16" s="266" t="s">
        <v>1830</v>
      </c>
      <c r="C16" s="266" t="s">
        <v>1397</v>
      </c>
      <c r="D16" s="267" t="s">
        <v>1831</v>
      </c>
      <c r="E16" s="267" t="s">
        <v>942</v>
      </c>
      <c r="F16" s="266" t="s">
        <v>443</v>
      </c>
      <c r="G16" s="267" t="s">
        <v>1832</v>
      </c>
      <c r="H16" s="267"/>
      <c r="I16" s="337"/>
      <c r="J16" s="731" t="s">
        <v>444</v>
      </c>
    </row>
    <row r="17" spans="2:10" ht="58.5" customHeight="1" x14ac:dyDescent="0.35">
      <c r="B17" s="266" t="s">
        <v>1833</v>
      </c>
      <c r="C17" s="266" t="s">
        <v>1834</v>
      </c>
      <c r="D17" s="267" t="s">
        <v>1835</v>
      </c>
      <c r="E17" s="267" t="s">
        <v>942</v>
      </c>
      <c r="F17" s="266" t="s">
        <v>443</v>
      </c>
      <c r="G17" s="267" t="s">
        <v>1836</v>
      </c>
      <c r="H17" s="267"/>
      <c r="I17" s="338"/>
      <c r="J17" s="731" t="s">
        <v>444</v>
      </c>
    </row>
    <row r="18" spans="2:10" ht="58.5" customHeight="1" x14ac:dyDescent="0.35">
      <c r="B18" s="266" t="s">
        <v>1837</v>
      </c>
      <c r="C18" s="266" t="s">
        <v>1838</v>
      </c>
      <c r="D18" s="267" t="s">
        <v>1839</v>
      </c>
      <c r="E18" s="267" t="s">
        <v>942</v>
      </c>
      <c r="F18" s="266" t="s">
        <v>443</v>
      </c>
      <c r="G18" s="267" t="s">
        <v>1840</v>
      </c>
      <c r="H18" s="267"/>
      <c r="I18" s="338"/>
      <c r="J18" s="731" t="s">
        <v>444</v>
      </c>
    </row>
    <row r="19" spans="2:10" ht="58.5" customHeight="1" x14ac:dyDescent="0.35">
      <c r="B19" s="266" t="s">
        <v>1841</v>
      </c>
      <c r="C19" s="266" t="s">
        <v>1842</v>
      </c>
      <c r="D19" s="267" t="s">
        <v>1843</v>
      </c>
      <c r="E19" s="267" t="s">
        <v>942</v>
      </c>
      <c r="F19" s="266" t="s">
        <v>443</v>
      </c>
      <c r="G19" s="267" t="s">
        <v>1844</v>
      </c>
      <c r="H19" s="267"/>
      <c r="I19" s="337"/>
      <c r="J19" s="731" t="s">
        <v>444</v>
      </c>
    </row>
    <row r="20" spans="2:10" ht="58.5" customHeight="1" x14ac:dyDescent="0.35">
      <c r="B20" s="266" t="s">
        <v>1845</v>
      </c>
      <c r="C20" s="266" t="s">
        <v>1846</v>
      </c>
      <c r="D20" s="267" t="s">
        <v>1847</v>
      </c>
      <c r="E20" s="267" t="s">
        <v>1848</v>
      </c>
      <c r="F20" s="266" t="s">
        <v>443</v>
      </c>
      <c r="G20" s="267" t="s">
        <v>1849</v>
      </c>
      <c r="H20" s="267"/>
      <c r="I20" s="337"/>
      <c r="J20" s="731" t="s">
        <v>444</v>
      </c>
    </row>
    <row r="21" spans="2:10" ht="58.5" customHeight="1" x14ac:dyDescent="0.35">
      <c r="B21" s="266" t="s">
        <v>1850</v>
      </c>
      <c r="C21" s="266" t="s">
        <v>1851</v>
      </c>
      <c r="D21" s="267" t="s">
        <v>1852</v>
      </c>
      <c r="E21" s="267" t="s">
        <v>1853</v>
      </c>
      <c r="F21" s="266" t="s">
        <v>471</v>
      </c>
      <c r="G21" s="267" t="s">
        <v>1854</v>
      </c>
      <c r="H21" s="267" t="s">
        <v>1855</v>
      </c>
      <c r="I21" s="337"/>
      <c r="J21" s="731" t="s">
        <v>444</v>
      </c>
    </row>
    <row r="22" spans="2:10" ht="58.5" customHeight="1" x14ac:dyDescent="0.35">
      <c r="B22" s="266" t="s">
        <v>1856</v>
      </c>
      <c r="C22" s="266" t="s">
        <v>717</v>
      </c>
      <c r="D22" s="267" t="s">
        <v>1857</v>
      </c>
      <c r="E22" s="267" t="s">
        <v>1858</v>
      </c>
      <c r="F22" s="266" t="s">
        <v>443</v>
      </c>
      <c r="G22" s="538" t="s">
        <v>1859</v>
      </c>
      <c r="H22" s="267" t="s">
        <v>1860</v>
      </c>
      <c r="I22" s="338"/>
      <c r="J22" s="731" t="s">
        <v>444</v>
      </c>
    </row>
    <row r="23" spans="2:10" ht="58.5" customHeight="1" x14ac:dyDescent="0.35">
      <c r="B23" s="266" t="s">
        <v>1861</v>
      </c>
      <c r="C23" s="266" t="s">
        <v>717</v>
      </c>
      <c r="D23" s="267" t="s">
        <v>1857</v>
      </c>
      <c r="E23" s="267" t="s">
        <v>1862</v>
      </c>
      <c r="F23" s="266" t="s">
        <v>471</v>
      </c>
      <c r="G23" s="538" t="s">
        <v>1863</v>
      </c>
      <c r="H23" s="267" t="s">
        <v>1860</v>
      </c>
      <c r="I23" s="338"/>
      <c r="J23" s="731" t="s">
        <v>444</v>
      </c>
    </row>
    <row r="24" spans="2:10" ht="58.5" customHeight="1" x14ac:dyDescent="0.35">
      <c r="B24" s="266" t="s">
        <v>1864</v>
      </c>
      <c r="C24" s="266" t="s">
        <v>1865</v>
      </c>
      <c r="D24" s="267" t="s">
        <v>1866</v>
      </c>
      <c r="E24" s="267" t="s">
        <v>942</v>
      </c>
      <c r="F24" s="266" t="s">
        <v>443</v>
      </c>
      <c r="G24" s="267" t="s">
        <v>1867</v>
      </c>
      <c r="H24" s="267"/>
      <c r="I24" s="338"/>
      <c r="J24" s="731" t="s">
        <v>444</v>
      </c>
    </row>
    <row r="25" spans="2:10" ht="58.5" customHeight="1" x14ac:dyDescent="0.35">
      <c r="B25" s="266" t="s">
        <v>1868</v>
      </c>
      <c r="C25" s="266" t="s">
        <v>1869</v>
      </c>
      <c r="D25" s="267" t="s">
        <v>1870</v>
      </c>
      <c r="E25" s="267" t="s">
        <v>1871</v>
      </c>
      <c r="F25" s="266" t="s">
        <v>443</v>
      </c>
      <c r="G25" s="534" t="s">
        <v>1872</v>
      </c>
      <c r="H25" s="267" t="s">
        <v>1873</v>
      </c>
      <c r="I25" s="337" t="s">
        <v>1874</v>
      </c>
      <c r="J25" s="731" t="s">
        <v>444</v>
      </c>
    </row>
    <row r="26" spans="2:10" ht="58.5" customHeight="1" x14ac:dyDescent="0.35">
      <c r="B26" s="266" t="s">
        <v>1875</v>
      </c>
      <c r="C26" s="266" t="s">
        <v>1869</v>
      </c>
      <c r="D26" s="267" t="s">
        <v>1876</v>
      </c>
      <c r="E26" s="267" t="s">
        <v>1877</v>
      </c>
      <c r="F26" s="266" t="s">
        <v>471</v>
      </c>
      <c r="G26" s="534" t="s">
        <v>1878</v>
      </c>
      <c r="H26" s="267" t="s">
        <v>1873</v>
      </c>
      <c r="I26" s="337" t="s">
        <v>1879</v>
      </c>
      <c r="J26" s="731" t="s">
        <v>444</v>
      </c>
    </row>
    <row r="27" spans="2:10" ht="58.5" customHeight="1" x14ac:dyDescent="0.35">
      <c r="B27" s="266" t="s">
        <v>1880</v>
      </c>
      <c r="C27" s="266" t="s">
        <v>726</v>
      </c>
      <c r="D27" s="267" t="s">
        <v>1881</v>
      </c>
      <c r="E27" s="267" t="s">
        <v>942</v>
      </c>
      <c r="F27" s="266" t="s">
        <v>443</v>
      </c>
      <c r="G27" s="267" t="s">
        <v>1882</v>
      </c>
      <c r="H27" s="267"/>
      <c r="I27" s="337"/>
      <c r="J27" s="731" t="s">
        <v>444</v>
      </c>
    </row>
    <row r="28" spans="2:10" ht="58.5" customHeight="1" x14ac:dyDescent="0.35">
      <c r="B28" s="266" t="s">
        <v>1883</v>
      </c>
      <c r="C28" s="266" t="s">
        <v>738</v>
      </c>
      <c r="D28" s="267" t="s">
        <v>1884</v>
      </c>
      <c r="E28" s="267" t="s">
        <v>942</v>
      </c>
      <c r="F28" s="266" t="s">
        <v>443</v>
      </c>
      <c r="G28" s="267" t="s">
        <v>1885</v>
      </c>
      <c r="H28" s="267"/>
      <c r="I28" s="337"/>
      <c r="J28" s="731" t="s">
        <v>444</v>
      </c>
    </row>
    <row r="29" spans="2:10" ht="58.5" customHeight="1" x14ac:dyDescent="0.35">
      <c r="B29" s="266" t="s">
        <v>1886</v>
      </c>
      <c r="C29" s="266" t="s">
        <v>747</v>
      </c>
      <c r="D29" s="267" t="s">
        <v>1887</v>
      </c>
      <c r="E29" s="267" t="s">
        <v>942</v>
      </c>
      <c r="F29" s="266" t="s">
        <v>443</v>
      </c>
      <c r="G29" s="267" t="s">
        <v>1888</v>
      </c>
      <c r="H29" s="267"/>
      <c r="I29" s="338"/>
      <c r="J29" s="731" t="s">
        <v>444</v>
      </c>
    </row>
    <row r="30" spans="2:10" ht="58.5" customHeight="1" x14ac:dyDescent="0.35">
      <c r="B30" s="266" t="s">
        <v>1889</v>
      </c>
      <c r="C30" s="266" t="s">
        <v>1890</v>
      </c>
      <c r="D30" s="267" t="s">
        <v>1891</v>
      </c>
      <c r="E30" s="267" t="s">
        <v>942</v>
      </c>
      <c r="F30" s="266" t="s">
        <v>443</v>
      </c>
      <c r="G30" s="267" t="s">
        <v>1892</v>
      </c>
      <c r="H30" s="267"/>
      <c r="I30" s="338"/>
      <c r="J30" s="731" t="s">
        <v>444</v>
      </c>
    </row>
    <row r="31" spans="2:10" ht="58.5" customHeight="1" x14ac:dyDescent="0.35">
      <c r="B31" s="266" t="s">
        <v>1893</v>
      </c>
      <c r="C31" s="266" t="s">
        <v>756</v>
      </c>
      <c r="D31" s="267" t="s">
        <v>1894</v>
      </c>
      <c r="E31" s="267" t="s">
        <v>942</v>
      </c>
      <c r="F31" s="266" t="s">
        <v>443</v>
      </c>
      <c r="G31" s="267" t="s">
        <v>1895</v>
      </c>
      <c r="H31" s="267"/>
      <c r="I31" s="337"/>
      <c r="J31" s="731" t="s">
        <v>444</v>
      </c>
    </row>
    <row r="32" spans="2:10" ht="58.5" customHeight="1" x14ac:dyDescent="0.35">
      <c r="B32" s="266" t="s">
        <v>1896</v>
      </c>
      <c r="C32" s="266" t="s">
        <v>774</v>
      </c>
      <c r="D32" s="267" t="s">
        <v>1897</v>
      </c>
      <c r="E32" s="267" t="s">
        <v>1898</v>
      </c>
      <c r="F32" s="266" t="s">
        <v>471</v>
      </c>
      <c r="G32" s="267" t="s">
        <v>1899</v>
      </c>
      <c r="H32" s="267"/>
      <c r="I32" s="337"/>
      <c r="J32" s="731" t="s">
        <v>444</v>
      </c>
    </row>
    <row r="33" spans="2:10" ht="58.5" customHeight="1" x14ac:dyDescent="0.35">
      <c r="B33" s="266" t="s">
        <v>1900</v>
      </c>
      <c r="C33" s="266" t="s">
        <v>783</v>
      </c>
      <c r="D33" s="267" t="s">
        <v>1901</v>
      </c>
      <c r="E33" s="267" t="s">
        <v>1902</v>
      </c>
      <c r="F33" s="266" t="s">
        <v>471</v>
      </c>
      <c r="G33" s="267" t="s">
        <v>1903</v>
      </c>
      <c r="H33" s="267" t="s">
        <v>1904</v>
      </c>
      <c r="I33" s="337"/>
      <c r="J33" s="731" t="s">
        <v>444</v>
      </c>
    </row>
    <row r="34" spans="2:10" ht="58.5" customHeight="1" x14ac:dyDescent="0.35">
      <c r="B34" s="266" t="s">
        <v>1905</v>
      </c>
      <c r="C34" s="266" t="s">
        <v>1906</v>
      </c>
      <c r="D34" s="267" t="s">
        <v>1907</v>
      </c>
      <c r="E34" s="267" t="s">
        <v>942</v>
      </c>
      <c r="F34" s="266" t="s">
        <v>443</v>
      </c>
      <c r="G34" s="267" t="s">
        <v>1908</v>
      </c>
      <c r="H34" s="267"/>
      <c r="I34" s="337"/>
      <c r="J34" s="731" t="s">
        <v>444</v>
      </c>
    </row>
    <row r="35" spans="2:10" ht="58.5" customHeight="1" x14ac:dyDescent="0.35">
      <c r="B35" s="266" t="s">
        <v>1909</v>
      </c>
      <c r="C35" s="266" t="s">
        <v>1910</v>
      </c>
      <c r="D35" s="267" t="s">
        <v>1911</v>
      </c>
      <c r="E35" s="267" t="s">
        <v>942</v>
      </c>
      <c r="F35" s="266" t="s">
        <v>443</v>
      </c>
      <c r="G35" s="267" t="s">
        <v>1912</v>
      </c>
      <c r="H35" s="267"/>
      <c r="I35" s="337"/>
      <c r="J35" s="731" t="s">
        <v>444</v>
      </c>
    </row>
    <row r="36" spans="2:10" ht="58.5" customHeight="1" x14ac:dyDescent="0.35">
      <c r="B36" s="266" t="s">
        <v>1913</v>
      </c>
      <c r="C36" s="266" t="s">
        <v>1914</v>
      </c>
      <c r="D36" s="267" t="s">
        <v>1915</v>
      </c>
      <c r="E36" s="267" t="s">
        <v>942</v>
      </c>
      <c r="F36" s="266" t="s">
        <v>443</v>
      </c>
      <c r="G36" s="267" t="s">
        <v>1916</v>
      </c>
      <c r="H36" s="267"/>
      <c r="I36" s="337"/>
      <c r="J36" s="731" t="s">
        <v>444</v>
      </c>
    </row>
    <row r="37" spans="2:10" ht="58.5" customHeight="1" x14ac:dyDescent="0.35">
      <c r="B37" s="266" t="s">
        <v>1917</v>
      </c>
      <c r="C37" s="266" t="s">
        <v>1918</v>
      </c>
      <c r="D37" s="267" t="s">
        <v>1919</v>
      </c>
      <c r="E37" s="267" t="s">
        <v>942</v>
      </c>
      <c r="F37" s="266" t="s">
        <v>443</v>
      </c>
      <c r="G37" s="267" t="s">
        <v>1920</v>
      </c>
      <c r="H37" s="267"/>
      <c r="I37" s="337"/>
      <c r="J37" s="731" t="s">
        <v>444</v>
      </c>
    </row>
    <row r="38" spans="2:10" ht="58.5" customHeight="1" x14ac:dyDescent="0.35">
      <c r="B38" s="266" t="s">
        <v>1921</v>
      </c>
      <c r="C38" s="266" t="s">
        <v>1922</v>
      </c>
      <c r="D38" s="267" t="s">
        <v>1923</v>
      </c>
      <c r="E38" s="267" t="s">
        <v>942</v>
      </c>
      <c r="F38" s="266" t="s">
        <v>443</v>
      </c>
      <c r="G38" s="267" t="s">
        <v>1924</v>
      </c>
      <c r="H38" s="267"/>
      <c r="I38" s="337"/>
      <c r="J38" s="731" t="s">
        <v>444</v>
      </c>
    </row>
    <row r="39" spans="2:10" ht="58.5" customHeight="1" x14ac:dyDescent="0.35">
      <c r="B39" s="266" t="s">
        <v>1925</v>
      </c>
      <c r="C39" s="266" t="s">
        <v>1926</v>
      </c>
      <c r="D39" s="267" t="s">
        <v>1927</v>
      </c>
      <c r="E39" s="267" t="s">
        <v>942</v>
      </c>
      <c r="F39" s="266" t="s">
        <v>443</v>
      </c>
      <c r="G39" s="267" t="s">
        <v>1928</v>
      </c>
      <c r="H39" s="267"/>
      <c r="I39" s="337"/>
      <c r="J39" s="731" t="s">
        <v>444</v>
      </c>
    </row>
    <row r="40" spans="2:10" ht="58.5" customHeight="1" x14ac:dyDescent="0.35">
      <c r="B40" s="266" t="s">
        <v>1929</v>
      </c>
      <c r="C40" s="266" t="s">
        <v>1930</v>
      </c>
      <c r="D40" s="267" t="s">
        <v>1931</v>
      </c>
      <c r="E40" s="267" t="s">
        <v>1932</v>
      </c>
      <c r="F40" s="266" t="s">
        <v>471</v>
      </c>
      <c r="G40" s="267" t="s">
        <v>1933</v>
      </c>
      <c r="H40" s="267" t="s">
        <v>1934</v>
      </c>
      <c r="I40" s="337"/>
      <c r="J40" s="731" t="s">
        <v>444</v>
      </c>
    </row>
    <row r="41" spans="2:10" ht="58.5" customHeight="1" x14ac:dyDescent="0.35">
      <c r="B41" s="266" t="s">
        <v>1935</v>
      </c>
      <c r="C41" s="266" t="s">
        <v>1936</v>
      </c>
      <c r="D41" s="267" t="s">
        <v>1937</v>
      </c>
      <c r="E41" s="267" t="s">
        <v>942</v>
      </c>
      <c r="F41" s="266" t="s">
        <v>443</v>
      </c>
      <c r="G41" s="267" t="s">
        <v>1938</v>
      </c>
      <c r="H41" s="267"/>
      <c r="I41" s="338"/>
      <c r="J41" s="731" t="s">
        <v>444</v>
      </c>
    </row>
    <row r="42" spans="2:10" ht="58.5" customHeight="1" x14ac:dyDescent="0.35">
      <c r="B42" s="266" t="s">
        <v>1939</v>
      </c>
      <c r="C42" s="266" t="s">
        <v>1008</v>
      </c>
      <c r="D42" s="267" t="s">
        <v>1940</v>
      </c>
      <c r="E42" s="267" t="s">
        <v>942</v>
      </c>
      <c r="F42" s="266" t="s">
        <v>443</v>
      </c>
      <c r="G42" s="267" t="s">
        <v>1941</v>
      </c>
      <c r="H42" s="267"/>
      <c r="I42" s="337"/>
      <c r="J42" s="731" t="s">
        <v>444</v>
      </c>
    </row>
    <row r="43" spans="2:10" ht="58.5" customHeight="1" x14ac:dyDescent="0.35">
      <c r="B43" s="266" t="s">
        <v>1942</v>
      </c>
      <c r="C43" s="266" t="s">
        <v>1446</v>
      </c>
      <c r="D43" s="267" t="s">
        <v>1943</v>
      </c>
      <c r="E43" s="267" t="s">
        <v>942</v>
      </c>
      <c r="F43" s="266" t="s">
        <v>443</v>
      </c>
      <c r="G43" s="267" t="s">
        <v>1944</v>
      </c>
      <c r="H43" s="267"/>
      <c r="I43" s="337"/>
      <c r="J43" s="731" t="s">
        <v>444</v>
      </c>
    </row>
    <row r="44" spans="2:10" ht="58.5" customHeight="1" x14ac:dyDescent="0.35">
      <c r="B44" s="266" t="s">
        <v>1945</v>
      </c>
      <c r="C44" s="266" t="s">
        <v>1946</v>
      </c>
      <c r="D44" s="267" t="s">
        <v>1947</v>
      </c>
      <c r="E44" s="267" t="s">
        <v>942</v>
      </c>
      <c r="F44" s="266" t="s">
        <v>443</v>
      </c>
      <c r="G44" s="267" t="s">
        <v>1948</v>
      </c>
      <c r="H44" s="267"/>
      <c r="I44" s="338"/>
      <c r="J44" s="731" t="s">
        <v>444</v>
      </c>
    </row>
    <row r="45" spans="2:10" ht="58.5" customHeight="1" x14ac:dyDescent="0.35">
      <c r="B45" s="266" t="s">
        <v>1949</v>
      </c>
      <c r="C45" s="266" t="s">
        <v>1950</v>
      </c>
      <c r="D45" s="267" t="s">
        <v>1951</v>
      </c>
      <c r="E45" s="267" t="s">
        <v>942</v>
      </c>
      <c r="F45" s="266" t="s">
        <v>443</v>
      </c>
      <c r="G45" s="267" t="s">
        <v>1952</v>
      </c>
      <c r="H45" s="267"/>
      <c r="I45" s="338"/>
      <c r="J45" s="731" t="s">
        <v>444</v>
      </c>
    </row>
    <row r="46" spans="2:10" ht="58.5" customHeight="1" x14ac:dyDescent="0.35">
      <c r="B46" s="266" t="s">
        <v>1953</v>
      </c>
      <c r="C46" s="266" t="s">
        <v>1954</v>
      </c>
      <c r="D46" s="267" t="s">
        <v>1955</v>
      </c>
      <c r="E46" s="267" t="s">
        <v>942</v>
      </c>
      <c r="F46" s="266" t="s">
        <v>443</v>
      </c>
      <c r="G46" s="267" t="s">
        <v>1956</v>
      </c>
      <c r="H46" s="267"/>
      <c r="I46" s="337"/>
      <c r="J46" s="731" t="s">
        <v>444</v>
      </c>
    </row>
    <row r="47" spans="2:10" ht="58.5" customHeight="1" x14ac:dyDescent="0.35">
      <c r="B47" s="266" t="s">
        <v>1957</v>
      </c>
      <c r="C47" s="266" t="s">
        <v>1958</v>
      </c>
      <c r="D47" s="267" t="s">
        <v>1959</v>
      </c>
      <c r="E47" s="267" t="s">
        <v>1960</v>
      </c>
      <c r="F47" s="266" t="s">
        <v>443</v>
      </c>
      <c r="G47" s="267" t="s">
        <v>1961</v>
      </c>
      <c r="H47" s="267"/>
      <c r="I47" s="337"/>
      <c r="J47" s="731" t="s">
        <v>444</v>
      </c>
    </row>
    <row r="48" spans="2:10" ht="58.5" customHeight="1" x14ac:dyDescent="0.35">
      <c r="B48" s="266" t="s">
        <v>1962</v>
      </c>
      <c r="C48" s="266" t="s">
        <v>1963</v>
      </c>
      <c r="D48" s="267" t="s">
        <v>1964</v>
      </c>
      <c r="E48" s="267" t="s">
        <v>1965</v>
      </c>
      <c r="F48" s="266" t="s">
        <v>471</v>
      </c>
      <c r="G48" s="267" t="s">
        <v>1966</v>
      </c>
      <c r="H48" s="267" t="s">
        <v>1967</v>
      </c>
      <c r="I48" s="337"/>
      <c r="J48" s="731" t="s">
        <v>444</v>
      </c>
    </row>
    <row r="49" spans="2:10" ht="58.5" customHeight="1" x14ac:dyDescent="0.35">
      <c r="B49" s="266" t="s">
        <v>1968</v>
      </c>
      <c r="C49" s="266" t="s">
        <v>803</v>
      </c>
      <c r="D49" s="267" t="s">
        <v>1969</v>
      </c>
      <c r="E49" s="267" t="s">
        <v>1970</v>
      </c>
      <c r="F49" s="266" t="s">
        <v>443</v>
      </c>
      <c r="G49" s="538" t="s">
        <v>1971</v>
      </c>
      <c r="H49" s="267" t="s">
        <v>1972</v>
      </c>
      <c r="I49" s="338"/>
      <c r="J49" s="731" t="s">
        <v>444</v>
      </c>
    </row>
    <row r="50" spans="2:10" ht="58.5" customHeight="1" x14ac:dyDescent="0.35">
      <c r="B50" s="266" t="s">
        <v>1973</v>
      </c>
      <c r="C50" s="266" t="s">
        <v>803</v>
      </c>
      <c r="D50" s="267" t="s">
        <v>1969</v>
      </c>
      <c r="E50" s="267" t="s">
        <v>1974</v>
      </c>
      <c r="F50" s="266" t="s">
        <v>471</v>
      </c>
      <c r="G50" s="538" t="s">
        <v>1975</v>
      </c>
      <c r="H50" s="267" t="s">
        <v>1972</v>
      </c>
      <c r="I50" s="338"/>
      <c r="J50" s="731" t="s">
        <v>444</v>
      </c>
    </row>
    <row r="51" spans="2:10" ht="58.5" customHeight="1" x14ac:dyDescent="0.35">
      <c r="B51" s="266" t="s">
        <v>1976</v>
      </c>
      <c r="C51" s="266" t="s">
        <v>1977</v>
      </c>
      <c r="D51" s="267" t="s">
        <v>1978</v>
      </c>
      <c r="E51" s="267" t="s">
        <v>942</v>
      </c>
      <c r="F51" s="266" t="s">
        <v>443</v>
      </c>
      <c r="G51" s="267" t="s">
        <v>1979</v>
      </c>
      <c r="H51" s="267"/>
      <c r="I51" s="338"/>
      <c r="J51" s="731" t="s">
        <v>444</v>
      </c>
    </row>
    <row r="52" spans="2:10" ht="58.5" customHeight="1" x14ac:dyDescent="0.35">
      <c r="B52" s="266" t="s">
        <v>1980</v>
      </c>
      <c r="C52" s="266" t="s">
        <v>1981</v>
      </c>
      <c r="D52" s="267" t="s">
        <v>1982</v>
      </c>
      <c r="E52" s="267" t="s">
        <v>1983</v>
      </c>
      <c r="F52" s="266" t="s">
        <v>443</v>
      </c>
      <c r="G52" s="534" t="s">
        <v>1984</v>
      </c>
      <c r="H52" s="267" t="s">
        <v>1985</v>
      </c>
      <c r="I52" s="337" t="s">
        <v>1874</v>
      </c>
      <c r="J52" s="346" t="s">
        <v>444</v>
      </c>
    </row>
    <row r="53" spans="2:10" ht="58.5" customHeight="1" x14ac:dyDescent="0.35">
      <c r="B53" s="266" t="s">
        <v>1986</v>
      </c>
      <c r="C53" s="266" t="s">
        <v>1981</v>
      </c>
      <c r="D53" s="267" t="s">
        <v>1982</v>
      </c>
      <c r="E53" s="267" t="s">
        <v>1987</v>
      </c>
      <c r="F53" s="266" t="s">
        <v>471</v>
      </c>
      <c r="G53" s="534" t="s">
        <v>1988</v>
      </c>
      <c r="H53" s="267" t="s">
        <v>1985</v>
      </c>
      <c r="I53" s="337" t="s">
        <v>1879</v>
      </c>
      <c r="J53" s="346" t="s">
        <v>444</v>
      </c>
    </row>
    <row r="54" spans="2:10" ht="58.5" customHeight="1" x14ac:dyDescent="0.35">
      <c r="B54" s="266" t="s">
        <v>1989</v>
      </c>
      <c r="C54" s="266" t="s">
        <v>1018</v>
      </c>
      <c r="D54" s="267" t="s">
        <v>1990</v>
      </c>
      <c r="E54" s="267" t="s">
        <v>942</v>
      </c>
      <c r="F54" s="266" t="s">
        <v>443</v>
      </c>
      <c r="G54" s="267" t="s">
        <v>1991</v>
      </c>
      <c r="H54" s="267"/>
      <c r="I54" s="337"/>
      <c r="J54" s="731" t="s">
        <v>444</v>
      </c>
    </row>
    <row r="55" spans="2:10" ht="58.5" customHeight="1" x14ac:dyDescent="0.35">
      <c r="B55" s="266" t="s">
        <v>1992</v>
      </c>
      <c r="C55" s="266" t="s">
        <v>1023</v>
      </c>
      <c r="D55" s="267" t="s">
        <v>1993</v>
      </c>
      <c r="E55" s="267" t="s">
        <v>942</v>
      </c>
      <c r="F55" s="266" t="s">
        <v>443</v>
      </c>
      <c r="G55" s="267" t="s">
        <v>1994</v>
      </c>
      <c r="H55" s="267"/>
      <c r="I55" s="337"/>
      <c r="J55" s="731" t="s">
        <v>444</v>
      </c>
    </row>
    <row r="56" spans="2:10" ht="58.5" customHeight="1" x14ac:dyDescent="0.35">
      <c r="B56" s="266" t="s">
        <v>1995</v>
      </c>
      <c r="C56" s="266" t="s">
        <v>813</v>
      </c>
      <c r="D56" s="267" t="s">
        <v>1996</v>
      </c>
      <c r="E56" s="267" t="s">
        <v>942</v>
      </c>
      <c r="F56" s="266" t="s">
        <v>443</v>
      </c>
      <c r="G56" s="267" t="s">
        <v>1997</v>
      </c>
      <c r="H56" s="267"/>
      <c r="I56" s="338"/>
      <c r="J56" s="731" t="s">
        <v>444</v>
      </c>
    </row>
    <row r="57" spans="2:10" ht="58.5" customHeight="1" x14ac:dyDescent="0.35">
      <c r="B57" s="266" t="s">
        <v>1998</v>
      </c>
      <c r="C57" s="266" t="s">
        <v>1999</v>
      </c>
      <c r="D57" s="267" t="s">
        <v>2000</v>
      </c>
      <c r="E57" s="267" t="s">
        <v>942</v>
      </c>
      <c r="F57" s="266" t="s">
        <v>443</v>
      </c>
      <c r="G57" s="267" t="s">
        <v>2001</v>
      </c>
      <c r="H57" s="267"/>
      <c r="I57" s="338"/>
      <c r="J57" s="731" t="s">
        <v>444</v>
      </c>
    </row>
    <row r="58" spans="2:10" ht="58.5" customHeight="1" x14ac:dyDescent="0.35">
      <c r="B58" s="266" t="s">
        <v>2002</v>
      </c>
      <c r="C58" s="266" t="s">
        <v>2003</v>
      </c>
      <c r="D58" s="267" t="s">
        <v>2004</v>
      </c>
      <c r="E58" s="267" t="s">
        <v>942</v>
      </c>
      <c r="F58" s="266" t="s">
        <v>443</v>
      </c>
      <c r="G58" s="267" t="s">
        <v>2005</v>
      </c>
      <c r="H58" s="267"/>
      <c r="I58" s="337"/>
      <c r="J58" s="731" t="s">
        <v>444</v>
      </c>
    </row>
    <row r="59" spans="2:10" ht="58.5" customHeight="1" x14ac:dyDescent="0.35">
      <c r="B59" s="266" t="s">
        <v>2006</v>
      </c>
      <c r="C59" s="266" t="s">
        <v>823</v>
      </c>
      <c r="D59" s="267" t="s">
        <v>2007</v>
      </c>
      <c r="E59" s="267" t="s">
        <v>1898</v>
      </c>
      <c r="F59" s="266" t="s">
        <v>471</v>
      </c>
      <c r="G59" s="267" t="s">
        <v>2008</v>
      </c>
      <c r="H59" s="267"/>
      <c r="I59" s="337"/>
      <c r="J59" s="731" t="s">
        <v>444</v>
      </c>
    </row>
    <row r="60" spans="2:10" ht="58.5" customHeight="1" x14ac:dyDescent="0.35">
      <c r="B60" s="266" t="s">
        <v>2009</v>
      </c>
      <c r="C60" s="266" t="s">
        <v>833</v>
      </c>
      <c r="D60" s="267" t="s">
        <v>2010</v>
      </c>
      <c r="E60" s="267" t="s">
        <v>2011</v>
      </c>
      <c r="F60" s="266" t="s">
        <v>471</v>
      </c>
      <c r="G60" s="267" t="s">
        <v>2012</v>
      </c>
      <c r="H60" s="267" t="s">
        <v>2013</v>
      </c>
      <c r="I60" s="337"/>
      <c r="J60" s="731" t="s">
        <v>444</v>
      </c>
    </row>
    <row r="61" spans="2:10" ht="58.5" customHeight="1" x14ac:dyDescent="0.35">
      <c r="B61" s="266" t="s">
        <v>2014</v>
      </c>
      <c r="C61" s="266" t="s">
        <v>2015</v>
      </c>
      <c r="D61" s="267" t="s">
        <v>2016</v>
      </c>
      <c r="E61" s="267" t="s">
        <v>942</v>
      </c>
      <c r="F61" s="266" t="s">
        <v>443</v>
      </c>
      <c r="G61" s="267" t="s">
        <v>2017</v>
      </c>
      <c r="H61" s="267"/>
      <c r="I61" s="337"/>
      <c r="J61" s="731" t="s">
        <v>444</v>
      </c>
    </row>
    <row r="62" spans="2:10" ht="58.5" customHeight="1" x14ac:dyDescent="0.35">
      <c r="B62" s="266" t="s">
        <v>2018</v>
      </c>
      <c r="C62" s="266" t="s">
        <v>2019</v>
      </c>
      <c r="D62" s="267" t="s">
        <v>2020</v>
      </c>
      <c r="E62" s="267" t="s">
        <v>942</v>
      </c>
      <c r="F62" s="266" t="s">
        <v>443</v>
      </c>
      <c r="G62" s="267" t="s">
        <v>2021</v>
      </c>
      <c r="H62" s="267"/>
      <c r="I62" s="337"/>
      <c r="J62" s="731" t="s">
        <v>444</v>
      </c>
    </row>
    <row r="63" spans="2:10" ht="58.5" customHeight="1" x14ac:dyDescent="0.35">
      <c r="B63" s="266" t="s">
        <v>2022</v>
      </c>
      <c r="C63" s="266" t="s">
        <v>2023</v>
      </c>
      <c r="D63" s="267" t="s">
        <v>2024</v>
      </c>
      <c r="E63" s="267" t="s">
        <v>942</v>
      </c>
      <c r="F63" s="266" t="s">
        <v>443</v>
      </c>
      <c r="G63" s="267" t="s">
        <v>2025</v>
      </c>
      <c r="H63" s="267"/>
      <c r="I63" s="337"/>
      <c r="J63" s="731" t="s">
        <v>444</v>
      </c>
    </row>
    <row r="64" spans="2:10" ht="58.5" customHeight="1" x14ac:dyDescent="0.35">
      <c r="B64" s="266" t="s">
        <v>2026</v>
      </c>
      <c r="C64" s="266" t="s">
        <v>2027</v>
      </c>
      <c r="D64" s="267" t="s">
        <v>2028</v>
      </c>
      <c r="E64" s="267" t="s">
        <v>942</v>
      </c>
      <c r="F64" s="266" t="s">
        <v>443</v>
      </c>
      <c r="G64" s="267" t="s">
        <v>2029</v>
      </c>
      <c r="H64" s="267"/>
      <c r="I64" s="337"/>
      <c r="J64" s="731" t="s">
        <v>444</v>
      </c>
    </row>
    <row r="65" spans="2:10" ht="58.5" customHeight="1" x14ac:dyDescent="0.35">
      <c r="B65" s="266" t="s">
        <v>2030</v>
      </c>
      <c r="C65" s="266" t="s">
        <v>2031</v>
      </c>
      <c r="D65" s="267" t="s">
        <v>2032</v>
      </c>
      <c r="E65" s="267" t="s">
        <v>942</v>
      </c>
      <c r="F65" s="266" t="s">
        <v>443</v>
      </c>
      <c r="G65" s="267" t="s">
        <v>2033</v>
      </c>
      <c r="H65" s="267"/>
      <c r="I65" s="337"/>
      <c r="J65" s="731" t="s">
        <v>444</v>
      </c>
    </row>
    <row r="66" spans="2:10" ht="58.5" customHeight="1" x14ac:dyDescent="0.35">
      <c r="B66" s="266" t="s">
        <v>2034</v>
      </c>
      <c r="C66" s="266" t="s">
        <v>2035</v>
      </c>
      <c r="D66" s="267" t="s">
        <v>2036</v>
      </c>
      <c r="E66" s="267" t="s">
        <v>942</v>
      </c>
      <c r="F66" s="266" t="s">
        <v>443</v>
      </c>
      <c r="G66" s="267" t="s">
        <v>2037</v>
      </c>
      <c r="H66" s="267"/>
      <c r="I66" s="337"/>
      <c r="J66" s="731" t="s">
        <v>444</v>
      </c>
    </row>
    <row r="67" spans="2:10" ht="58.5" customHeight="1" x14ac:dyDescent="0.35">
      <c r="B67" s="266" t="s">
        <v>2038</v>
      </c>
      <c r="C67" s="266" t="s">
        <v>2039</v>
      </c>
      <c r="D67" s="267" t="s">
        <v>2040</v>
      </c>
      <c r="E67" s="267" t="s">
        <v>2041</v>
      </c>
      <c r="F67" s="266" t="s">
        <v>471</v>
      </c>
      <c r="G67" s="267" t="s">
        <v>2042</v>
      </c>
      <c r="H67" s="267" t="s">
        <v>2043</v>
      </c>
      <c r="I67" s="337"/>
      <c r="J67" s="731" t="s">
        <v>444</v>
      </c>
    </row>
    <row r="68" spans="2:10" ht="58.5" customHeight="1" x14ac:dyDescent="0.35">
      <c r="B68" s="266" t="s">
        <v>2044</v>
      </c>
      <c r="C68" s="266" t="s">
        <v>2045</v>
      </c>
      <c r="D68" s="267" t="s">
        <v>2046</v>
      </c>
      <c r="E68" s="267" t="s">
        <v>2047</v>
      </c>
      <c r="F68" s="266" t="s">
        <v>443</v>
      </c>
      <c r="G68" s="267" t="s">
        <v>2048</v>
      </c>
      <c r="H68" s="267"/>
      <c r="I68" s="337"/>
      <c r="J68" s="731" t="s">
        <v>444</v>
      </c>
    </row>
    <row r="69" spans="2:10" ht="58.5" customHeight="1" x14ac:dyDescent="0.35">
      <c r="B69" s="266" t="s">
        <v>2049</v>
      </c>
      <c r="C69" s="266" t="s">
        <v>2045</v>
      </c>
      <c r="D69" s="267" t="s">
        <v>2050</v>
      </c>
      <c r="E69" s="267" t="s">
        <v>2051</v>
      </c>
      <c r="F69" s="266" t="s">
        <v>471</v>
      </c>
      <c r="G69" s="267" t="s">
        <v>2052</v>
      </c>
      <c r="H69" s="267"/>
      <c r="I69" s="338"/>
      <c r="J69" s="731" t="s">
        <v>444</v>
      </c>
    </row>
  </sheetData>
  <autoFilter ref="B3:J69" xr:uid="{00000000-0001-0000-1000-000000000000}"/>
  <mergeCells count="1">
    <mergeCell ref="B2:J2"/>
  </mergeCells>
  <conditionalFormatting sqref="B25:G26 B3:B13 C5:I13">
    <cfRule type="expression" dxfId="344" priority="22">
      <formula>OR($J3="New",$J3="Updated")</formula>
    </cfRule>
  </conditionalFormatting>
  <conditionalFormatting sqref="B52:G53">
    <cfRule type="expression" dxfId="343" priority="12">
      <formula>OR($J52="New",$J52="Updated")</formula>
    </cfRule>
  </conditionalFormatting>
  <conditionalFormatting sqref="B14:I23">
    <cfRule type="expression" dxfId="342" priority="105">
      <formula>OR($J14="New",$J14="Updated")</formula>
    </cfRule>
  </conditionalFormatting>
  <conditionalFormatting sqref="B24:I24">
    <cfRule type="expression" dxfId="341" priority="72">
      <formula>OR($J24="New",$J24="Updated")</formula>
    </cfRule>
  </conditionalFormatting>
  <conditionalFormatting sqref="B27:I40">
    <cfRule type="expression" dxfId="340" priority="67">
      <formula>OR($J27="New",$J27="Updated")</formula>
    </cfRule>
  </conditionalFormatting>
  <conditionalFormatting sqref="B41:I48">
    <cfRule type="expression" dxfId="339" priority="53">
      <formula>OR($J41="New",$J41="Updated")</formula>
    </cfRule>
  </conditionalFormatting>
  <conditionalFormatting sqref="B49:I51">
    <cfRule type="expression" dxfId="338" priority="37">
      <formula>OR($J49="New",$J49="Updated")</formula>
    </cfRule>
  </conditionalFormatting>
  <conditionalFormatting sqref="B54:I1013 B1">
    <cfRule type="expression" dxfId="337" priority="114">
      <formula>OR($J1="New",$J1="Updated")</formula>
    </cfRule>
  </conditionalFormatting>
  <conditionalFormatting sqref="C4:G4 I4">
    <cfRule type="expression" dxfId="336" priority="119">
      <formula>OR($J4="New",$J4="Updated")</formula>
    </cfRule>
  </conditionalFormatting>
  <conditionalFormatting sqref="D3">
    <cfRule type="expression" dxfId="335" priority="2">
      <formula>OR($I3="New",$I3="Updated")</formula>
    </cfRule>
  </conditionalFormatting>
  <conditionalFormatting sqref="F4:F23 F54:F1013">
    <cfRule type="cellIs" dxfId="334" priority="101" stopIfTrue="1" operator="equal">
      <formula>"Validation"</formula>
    </cfRule>
    <cfRule type="cellIs" dxfId="333" priority="102" operator="equal">
      <formula>"Pre-populated"</formula>
    </cfRule>
  </conditionalFormatting>
  <conditionalFormatting sqref="F18">
    <cfRule type="cellIs" dxfId="332" priority="96" stopIfTrue="1" operator="equal">
      <formula>"Validation"</formula>
    </cfRule>
    <cfRule type="cellIs" dxfId="331" priority="97" operator="equal">
      <formula>"Pre-populated"</formula>
    </cfRule>
  </conditionalFormatting>
  <conditionalFormatting sqref="F24:F26">
    <cfRule type="cellIs" dxfId="330" priority="20" stopIfTrue="1" operator="equal">
      <formula>"Validation"</formula>
    </cfRule>
    <cfRule type="cellIs" dxfId="329" priority="21" operator="equal">
      <formula>"Pre-populated"</formula>
    </cfRule>
  </conditionalFormatting>
  <conditionalFormatting sqref="F27:F40">
    <cfRule type="cellIs" dxfId="328" priority="63" stopIfTrue="1" operator="equal">
      <formula>"Validation"</formula>
    </cfRule>
    <cfRule type="cellIs" dxfId="327" priority="64" operator="equal">
      <formula>"Pre-populated"</formula>
    </cfRule>
  </conditionalFormatting>
  <conditionalFormatting sqref="F30">
    <cfRule type="cellIs" dxfId="326" priority="59" stopIfTrue="1" operator="equal">
      <formula>"Validation"</formula>
    </cfRule>
    <cfRule type="cellIs" dxfId="325" priority="60" operator="equal">
      <formula>"Pre-populated"</formula>
    </cfRule>
  </conditionalFormatting>
  <conditionalFormatting sqref="F41:F48">
    <cfRule type="cellIs" dxfId="324" priority="50" operator="equal">
      <formula>"Pre-populated"</formula>
    </cfRule>
    <cfRule type="cellIs" dxfId="323" priority="49" stopIfTrue="1" operator="equal">
      <formula>"Validation"</formula>
    </cfRule>
  </conditionalFormatting>
  <conditionalFormatting sqref="F45">
    <cfRule type="cellIs" dxfId="322" priority="46" operator="equal">
      <formula>"Pre-populated"</formula>
    </cfRule>
    <cfRule type="cellIs" dxfId="321" priority="45" stopIfTrue="1" operator="equal">
      <formula>"Validation"</formula>
    </cfRule>
  </conditionalFormatting>
  <conditionalFormatting sqref="F49:F53">
    <cfRule type="cellIs" dxfId="320" priority="10" stopIfTrue="1" operator="equal">
      <formula>"Validation"</formula>
    </cfRule>
    <cfRule type="cellIs" dxfId="319" priority="11" operator="equal">
      <formula>"Pre-populated"</formula>
    </cfRule>
  </conditionalFormatting>
  <conditionalFormatting sqref="F57">
    <cfRule type="cellIs" dxfId="318" priority="24" stopIfTrue="1" operator="equal">
      <formula>"Validation"</formula>
    </cfRule>
    <cfRule type="cellIs" dxfId="317" priority="25" operator="equal">
      <formula>"Pre-populated"</formula>
    </cfRule>
  </conditionalFormatting>
  <conditionalFormatting sqref="F69:F65514 F1">
    <cfRule type="cellIs" dxfId="316" priority="133" stopIfTrue="1" operator="equal">
      <formula>"Validation"</formula>
    </cfRule>
  </conditionalFormatting>
  <conditionalFormatting sqref="G3">
    <cfRule type="cellIs" dxfId="315" priority="129" stopIfTrue="1" operator="equal">
      <formula>"Validation"</formula>
    </cfRule>
    <cfRule type="cellIs" dxfId="314" priority="130" stopIfTrue="1" operator="equal">
      <formula>"Validation"</formula>
    </cfRule>
  </conditionalFormatting>
  <conditionalFormatting sqref="H3:H4">
    <cfRule type="expression" dxfId="313" priority="113">
      <formula>OR($J3="New",$J3="Updated")</formula>
    </cfRule>
  </conditionalFormatting>
  <conditionalFormatting sqref="H25:I26">
    <cfRule type="expression" dxfId="312" priority="15">
      <formula>OR($J25="New",$J25="Updated")</formula>
    </cfRule>
  </conditionalFormatting>
  <conditionalFormatting sqref="H52:I53">
    <cfRule type="expression" dxfId="311" priority="4">
      <formula>OR($J52="New",$J52="Updated")</formula>
    </cfRule>
  </conditionalFormatting>
  <conditionalFormatting sqref="J4:J1013">
    <cfRule type="cellIs" dxfId="310" priority="5" operator="equal">
      <formula>"Updated"</formula>
    </cfRule>
    <cfRule type="cellIs" dxfId="309"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72.26953125" style="16" customWidth="1"/>
    <col min="7" max="12" width="19.26953125" style="16" customWidth="1"/>
    <col min="13" max="13" width="11.453125" style="16" customWidth="1"/>
    <col min="14" max="16384" width="10.453125" style="16"/>
  </cols>
  <sheetData>
    <row r="1" spans="1:12" x14ac:dyDescent="0.45">
      <c r="A1" s="3"/>
    </row>
    <row r="2" spans="1:12" x14ac:dyDescent="0.45">
      <c r="A2" s="3"/>
    </row>
    <row r="3" spans="1:12" x14ac:dyDescent="0.45">
      <c r="A3" s="3"/>
    </row>
    <row r="4" spans="1:12" ht="29.25" customHeight="1" x14ac:dyDescent="0.7">
      <c r="B4" s="99"/>
      <c r="C4" s="775" t="s">
        <v>364</v>
      </c>
      <c r="D4" s="775"/>
      <c r="E4" s="775"/>
      <c r="F4" s="775"/>
      <c r="G4" s="775"/>
      <c r="H4" s="48"/>
      <c r="I4" s="48"/>
      <c r="J4" s="5"/>
      <c r="K4" s="8" t="s">
        <v>394</v>
      </c>
      <c r="L4" s="214" t="str">
        <f>'010'!E8</f>
        <v>1234</v>
      </c>
    </row>
    <row r="5" spans="1:12" ht="15" customHeight="1" x14ac:dyDescent="0.45">
      <c r="A5" s="3"/>
      <c r="F5" s="81"/>
      <c r="G5" s="81"/>
      <c r="H5" s="81"/>
      <c r="I5" s="81"/>
    </row>
    <row r="6" spans="1:12" ht="25.5" customHeight="1" x14ac:dyDescent="0.7">
      <c r="C6" s="52"/>
      <c r="E6" s="6" t="s">
        <v>2053</v>
      </c>
      <c r="F6" s="6"/>
      <c r="G6" s="6"/>
      <c r="H6" s="6"/>
      <c r="I6" s="6"/>
      <c r="J6" s="5"/>
      <c r="K6" s="5"/>
    </row>
    <row r="7" spans="1:12" ht="15" customHeight="1" x14ac:dyDescent="0.45">
      <c r="A7" s="3"/>
      <c r="F7" s="81"/>
      <c r="G7" s="81"/>
      <c r="H7" s="81"/>
      <c r="I7" s="81"/>
    </row>
    <row r="8" spans="1:12" s="154" customFormat="1" ht="20.149999999999999" customHeight="1" x14ac:dyDescent="0.25">
      <c r="B8" s="155"/>
      <c r="C8" s="90"/>
      <c r="E8" s="133" t="s">
        <v>2054</v>
      </c>
      <c r="F8" s="133"/>
      <c r="G8" s="133"/>
      <c r="H8" s="133"/>
      <c r="I8" s="133"/>
      <c r="J8" s="133"/>
    </row>
    <row r="9" spans="1:12" ht="16.149999999999999" customHeight="1" x14ac:dyDescent="0.45">
      <c r="B9" s="78"/>
      <c r="C9" s="78"/>
      <c r="E9" s="954"/>
      <c r="F9" s="955"/>
      <c r="G9" s="950" t="s">
        <v>2055</v>
      </c>
      <c r="H9" s="950" t="s">
        <v>2056</v>
      </c>
      <c r="I9" s="952" t="s">
        <v>2057</v>
      </c>
      <c r="J9" s="133"/>
    </row>
    <row r="10" spans="1:12" ht="19.5" customHeight="1" x14ac:dyDescent="0.45">
      <c r="B10" s="78"/>
      <c r="C10" s="78"/>
      <c r="E10" s="956"/>
      <c r="F10" s="957"/>
      <c r="G10" s="951"/>
      <c r="H10" s="951"/>
      <c r="I10" s="953"/>
      <c r="J10" s="93"/>
      <c r="K10" s="93"/>
      <c r="L10" s="93"/>
    </row>
    <row r="11" spans="1:12" ht="20.149999999999999" customHeight="1" x14ac:dyDescent="0.45">
      <c r="B11" s="78"/>
      <c r="C11" s="78"/>
      <c r="E11" s="946"/>
      <c r="F11" s="947"/>
      <c r="G11" s="54" t="s">
        <v>502</v>
      </c>
      <c r="H11" s="54" t="s">
        <v>503</v>
      </c>
      <c r="I11" s="55" t="s">
        <v>524</v>
      </c>
      <c r="J11" s="93"/>
      <c r="K11" s="93"/>
      <c r="L11" s="93"/>
    </row>
    <row r="12" spans="1:12" x14ac:dyDescent="0.45">
      <c r="B12" s="78"/>
      <c r="C12" s="86"/>
      <c r="E12" s="948" t="s">
        <v>532</v>
      </c>
      <c r="F12" s="949"/>
      <c r="G12" s="944"/>
      <c r="H12" s="944"/>
      <c r="I12" s="945"/>
      <c r="J12" s="93"/>
      <c r="K12" s="93"/>
      <c r="L12" s="93"/>
    </row>
    <row r="13" spans="1:12" x14ac:dyDescent="0.45">
      <c r="B13" s="72"/>
      <c r="C13" s="156"/>
      <c r="E13" s="157">
        <v>1</v>
      </c>
      <c r="F13" s="60" t="s">
        <v>2058</v>
      </c>
      <c r="G13" s="149" t="s">
        <v>2059</v>
      </c>
      <c r="H13" s="149" t="s">
        <v>2060</v>
      </c>
      <c r="I13" s="92" t="s">
        <v>2061</v>
      </c>
      <c r="J13" s="93"/>
      <c r="K13" s="93"/>
      <c r="L13" s="93"/>
    </row>
    <row r="14" spans="1:12" x14ac:dyDescent="0.45">
      <c r="B14" s="78"/>
      <c r="C14" s="94"/>
      <c r="E14" s="157">
        <v>2</v>
      </c>
      <c r="F14" s="158" t="s">
        <v>2062</v>
      </c>
      <c r="G14" s="265" t="s">
        <v>587</v>
      </c>
      <c r="H14" s="149" t="s">
        <v>2063</v>
      </c>
      <c r="I14" s="92" t="s">
        <v>2064</v>
      </c>
      <c r="J14" s="93"/>
      <c r="K14" s="93"/>
      <c r="L14" s="93"/>
    </row>
    <row r="15" spans="1:12" x14ac:dyDescent="0.45">
      <c r="B15" s="159"/>
      <c r="C15" s="156"/>
      <c r="E15" s="157">
        <v>3</v>
      </c>
      <c r="F15" s="158" t="s">
        <v>545</v>
      </c>
      <c r="G15" s="265" t="s">
        <v>587</v>
      </c>
      <c r="H15" s="149" t="s">
        <v>2065</v>
      </c>
      <c r="I15" s="149" t="s">
        <v>2066</v>
      </c>
      <c r="J15" s="93"/>
      <c r="K15" s="93"/>
      <c r="L15" s="93"/>
    </row>
    <row r="16" spans="1:12" x14ac:dyDescent="0.45">
      <c r="B16" s="78"/>
      <c r="C16" s="94"/>
      <c r="E16" s="157">
        <v>4</v>
      </c>
      <c r="F16" s="160" t="s">
        <v>2067</v>
      </c>
      <c r="G16" s="265" t="s">
        <v>587</v>
      </c>
      <c r="H16" s="149" t="s">
        <v>2068</v>
      </c>
      <c r="I16" s="265" t="s">
        <v>511</v>
      </c>
    </row>
    <row r="17" spans="1:18" x14ac:dyDescent="0.45">
      <c r="B17" s="78"/>
      <c r="C17" s="156"/>
      <c r="E17" s="157">
        <v>5</v>
      </c>
      <c r="F17" s="160" t="s">
        <v>2069</v>
      </c>
      <c r="G17" s="265">
        <v>0</v>
      </c>
      <c r="H17" s="149" t="s">
        <v>2070</v>
      </c>
      <c r="I17" s="92" t="s">
        <v>2071</v>
      </c>
    </row>
    <row r="18" spans="1:18" ht="32" x14ac:dyDescent="0.45">
      <c r="B18" s="89"/>
      <c r="C18" s="93"/>
      <c r="E18" s="157">
        <v>6</v>
      </c>
      <c r="F18" s="160" t="s">
        <v>2072</v>
      </c>
      <c r="G18" s="150" t="s">
        <v>2073</v>
      </c>
      <c r="H18" s="333"/>
      <c r="I18" s="333"/>
      <c r="J18" s="69"/>
      <c r="K18" s="69"/>
      <c r="L18" s="69"/>
    </row>
    <row r="19" spans="1:18" ht="17.149999999999999" customHeight="1" x14ac:dyDescent="0.45">
      <c r="A19" s="3"/>
      <c r="E19" s="69"/>
      <c r="F19" s="69"/>
      <c r="G19" s="69"/>
      <c r="H19" s="69"/>
      <c r="I19" s="69"/>
      <c r="J19" s="69"/>
      <c r="K19" s="69"/>
      <c r="L19" s="69"/>
    </row>
    <row r="20" spans="1:18" ht="17.149999999999999" customHeight="1" x14ac:dyDescent="0.45">
      <c r="A20" s="3"/>
      <c r="E20" s="939" t="s">
        <v>2074</v>
      </c>
      <c r="F20" s="939"/>
      <c r="G20" s="939"/>
      <c r="H20" s="939"/>
      <c r="I20" s="939"/>
      <c r="J20" s="69"/>
      <c r="K20" s="69"/>
      <c r="L20" s="69"/>
    </row>
    <row r="21" spans="1:18" ht="17.149999999999999" customHeight="1" x14ac:dyDescent="0.45">
      <c r="A21" s="3"/>
      <c r="E21" s="939"/>
      <c r="F21" s="939"/>
      <c r="G21" s="939"/>
      <c r="H21" s="939"/>
      <c r="I21" s="939"/>
      <c r="J21" s="69"/>
      <c r="K21" s="69"/>
      <c r="L21" s="69"/>
    </row>
    <row r="22" spans="1:18" ht="25.15" customHeight="1" x14ac:dyDescent="0.45">
      <c r="E22" s="940"/>
      <c r="F22" s="940"/>
      <c r="G22" s="941" t="s">
        <v>2055</v>
      </c>
      <c r="H22" s="941" t="s">
        <v>2056</v>
      </c>
      <c r="I22" s="813" t="s">
        <v>2057</v>
      </c>
      <c r="J22" s="813" t="s">
        <v>2075</v>
      </c>
      <c r="K22" s="941" t="s">
        <v>2056</v>
      </c>
      <c r="L22" s="813" t="s">
        <v>2076</v>
      </c>
    </row>
    <row r="23" spans="1:18" ht="25.15" customHeight="1" x14ac:dyDescent="0.45">
      <c r="E23" s="940"/>
      <c r="F23" s="940"/>
      <c r="G23" s="941"/>
      <c r="H23" s="941"/>
      <c r="I23" s="813"/>
      <c r="J23" s="813"/>
      <c r="K23" s="941"/>
      <c r="L23" s="813"/>
    </row>
    <row r="24" spans="1:18" ht="25.15" customHeight="1" x14ac:dyDescent="0.45">
      <c r="E24" s="938"/>
      <c r="F24" s="938"/>
      <c r="G24" s="70" t="s">
        <v>525</v>
      </c>
      <c r="H24" s="70" t="s">
        <v>526</v>
      </c>
      <c r="I24" s="70" t="s">
        <v>527</v>
      </c>
      <c r="J24" s="70" t="s">
        <v>531</v>
      </c>
      <c r="K24" s="70" t="s">
        <v>880</v>
      </c>
      <c r="L24" s="70" t="s">
        <v>881</v>
      </c>
    </row>
    <row r="25" spans="1:18" ht="32" x14ac:dyDescent="0.45">
      <c r="E25" s="541">
        <v>1</v>
      </c>
      <c r="F25" s="542" t="s">
        <v>2077</v>
      </c>
      <c r="G25" s="543" t="s">
        <v>2078</v>
      </c>
      <c r="H25" s="544" t="s">
        <v>2079</v>
      </c>
      <c r="I25" s="545" t="s">
        <v>511</v>
      </c>
      <c r="J25" s="543" t="s">
        <v>2080</v>
      </c>
      <c r="K25" s="544" t="s">
        <v>2081</v>
      </c>
      <c r="L25" s="545" t="s">
        <v>511</v>
      </c>
    </row>
    <row r="26" spans="1:18" ht="32" x14ac:dyDescent="0.45">
      <c r="E26" s="157" t="s">
        <v>1761</v>
      </c>
      <c r="F26" s="503" t="s">
        <v>2082</v>
      </c>
      <c r="G26" s="301" t="s">
        <v>2083</v>
      </c>
      <c r="H26" s="149" t="s">
        <v>2084</v>
      </c>
      <c r="I26" s="265" t="s">
        <v>511</v>
      </c>
      <c r="J26" s="265">
        <v>0</v>
      </c>
      <c r="K26" s="149" t="s">
        <v>2085</v>
      </c>
      <c r="L26" s="265" t="s">
        <v>511</v>
      </c>
      <c r="M26" s="942"/>
      <c r="N26" s="943"/>
      <c r="O26" s="943"/>
      <c r="P26" s="943"/>
      <c r="Q26" s="943"/>
      <c r="R26" s="943"/>
    </row>
    <row r="27" spans="1:18" x14ac:dyDescent="0.45">
      <c r="E27" s="157" t="s">
        <v>1763</v>
      </c>
      <c r="F27" s="160" t="s">
        <v>2086</v>
      </c>
      <c r="G27" s="265" t="s">
        <v>587</v>
      </c>
      <c r="H27" s="149" t="s">
        <v>2087</v>
      </c>
      <c r="I27" s="265" t="s">
        <v>511</v>
      </c>
      <c r="J27" s="265">
        <v>0</v>
      </c>
      <c r="K27" s="149" t="s">
        <v>2088</v>
      </c>
      <c r="L27" s="265" t="s">
        <v>511</v>
      </c>
      <c r="M27" s="942"/>
      <c r="N27" s="943"/>
      <c r="O27" s="943"/>
      <c r="P27" s="943"/>
      <c r="Q27" s="943"/>
      <c r="R27" s="943"/>
    </row>
    <row r="28" spans="1:18" x14ac:dyDescent="0.45">
      <c r="E28" s="157">
        <v>2</v>
      </c>
      <c r="F28" s="160" t="s">
        <v>2089</v>
      </c>
      <c r="G28" s="265" t="s">
        <v>587</v>
      </c>
      <c r="H28" s="149" t="s">
        <v>2090</v>
      </c>
      <c r="I28" s="265" t="s">
        <v>511</v>
      </c>
      <c r="J28" s="265" t="s">
        <v>587</v>
      </c>
      <c r="K28" s="149" t="s">
        <v>2091</v>
      </c>
      <c r="L28" s="265" t="s">
        <v>511</v>
      </c>
    </row>
    <row r="29" spans="1:18" x14ac:dyDescent="0.45">
      <c r="E29" s="157">
        <v>3</v>
      </c>
      <c r="F29" s="160" t="s">
        <v>2092</v>
      </c>
      <c r="G29" s="265" t="s">
        <v>587</v>
      </c>
      <c r="H29" s="149" t="s">
        <v>2093</v>
      </c>
      <c r="I29" s="265" t="s">
        <v>511</v>
      </c>
      <c r="J29" s="265" t="s">
        <v>587</v>
      </c>
      <c r="K29" s="149" t="s">
        <v>2094</v>
      </c>
      <c r="L29" s="265" t="s">
        <v>511</v>
      </c>
    </row>
    <row r="30" spans="1:18" x14ac:dyDescent="0.45">
      <c r="E30" s="157">
        <v>4</v>
      </c>
      <c r="F30" s="160" t="s">
        <v>2095</v>
      </c>
      <c r="G30" s="265" t="s">
        <v>587</v>
      </c>
      <c r="H30" s="149" t="s">
        <v>2096</v>
      </c>
      <c r="I30" s="265" t="s">
        <v>511</v>
      </c>
      <c r="J30" s="265" t="s">
        <v>587</v>
      </c>
      <c r="K30" s="149" t="s">
        <v>2097</v>
      </c>
      <c r="L30" s="265" t="s">
        <v>511</v>
      </c>
    </row>
    <row r="31" spans="1:18" x14ac:dyDescent="0.45">
      <c r="E31" s="157">
        <v>5</v>
      </c>
      <c r="F31" s="160" t="s">
        <v>2098</v>
      </c>
      <c r="G31" s="265" t="s">
        <v>587</v>
      </c>
      <c r="H31" s="149" t="s">
        <v>2099</v>
      </c>
      <c r="I31" s="265" t="s">
        <v>511</v>
      </c>
      <c r="J31" s="265" t="s">
        <v>587</v>
      </c>
      <c r="K31" s="149" t="s">
        <v>2100</v>
      </c>
      <c r="L31" s="265" t="s">
        <v>511</v>
      </c>
    </row>
    <row r="32" spans="1:18" x14ac:dyDescent="0.45">
      <c r="E32" s="157">
        <v>6</v>
      </c>
      <c r="F32" s="160" t="s">
        <v>2101</v>
      </c>
      <c r="G32" s="265" t="s">
        <v>587</v>
      </c>
      <c r="H32" s="149" t="s">
        <v>2102</v>
      </c>
      <c r="I32" s="265" t="s">
        <v>511</v>
      </c>
      <c r="J32" s="265" t="s">
        <v>587</v>
      </c>
      <c r="K32" s="149" t="s">
        <v>2103</v>
      </c>
      <c r="L32" s="265" t="s">
        <v>511</v>
      </c>
    </row>
    <row r="33" spans="1:12" ht="32" x14ac:dyDescent="0.45">
      <c r="E33" s="157">
        <v>7</v>
      </c>
      <c r="F33" s="160" t="s">
        <v>2104</v>
      </c>
      <c r="G33" s="92" t="s">
        <v>2105</v>
      </c>
      <c r="H33" s="92" t="s">
        <v>2106</v>
      </c>
      <c r="I33" s="92" t="s">
        <v>2107</v>
      </c>
      <c r="J33" s="92" t="s">
        <v>2108</v>
      </c>
      <c r="K33" s="92" t="s">
        <v>2109</v>
      </c>
      <c r="L33" s="92" t="s">
        <v>2110</v>
      </c>
    </row>
    <row r="34" spans="1:12" x14ac:dyDescent="0.45">
      <c r="E34" s="157">
        <v>8</v>
      </c>
      <c r="F34" s="160" t="s">
        <v>2111</v>
      </c>
      <c r="G34" s="333"/>
      <c r="H34" s="150" t="s">
        <v>2112</v>
      </c>
      <c r="I34" s="265" t="s">
        <v>587</v>
      </c>
      <c r="J34" s="333"/>
      <c r="K34" s="150" t="s">
        <v>2113</v>
      </c>
      <c r="L34" s="265" t="s">
        <v>587</v>
      </c>
    </row>
    <row r="35" spans="1:12" ht="32" x14ac:dyDescent="0.45">
      <c r="E35" s="157">
        <v>9</v>
      </c>
      <c r="F35" s="160" t="s">
        <v>2114</v>
      </c>
      <c r="G35" s="150" t="s">
        <v>2115</v>
      </c>
      <c r="H35" s="150" t="s">
        <v>2116</v>
      </c>
      <c r="I35" s="150" t="s">
        <v>2117</v>
      </c>
      <c r="J35" s="150" t="s">
        <v>2118</v>
      </c>
      <c r="K35" s="150" t="s">
        <v>2119</v>
      </c>
      <c r="L35" s="150" t="s">
        <v>2120</v>
      </c>
    </row>
    <row r="36" spans="1:12" ht="21" customHeight="1" x14ac:dyDescent="0.45">
      <c r="E36" s="69"/>
      <c r="F36" s="69"/>
      <c r="G36" s="69"/>
      <c r="H36" s="69"/>
      <c r="I36" s="69"/>
      <c r="J36" s="69"/>
      <c r="K36" s="69"/>
      <c r="L36" s="69"/>
    </row>
    <row r="37" spans="1:12" ht="12" customHeight="1" x14ac:dyDescent="0.45">
      <c r="A37" s="3"/>
      <c r="E37" s="69"/>
      <c r="F37" s="69"/>
      <c r="G37" s="69"/>
      <c r="H37" s="69"/>
      <c r="I37" s="69"/>
      <c r="J37" s="69"/>
      <c r="K37" s="69"/>
      <c r="L37" s="69"/>
    </row>
    <row r="38" spans="1:12" ht="12" customHeight="1" x14ac:dyDescent="0.45">
      <c r="A38" s="3"/>
      <c r="E38" s="939" t="s">
        <v>2121</v>
      </c>
      <c r="F38" s="939"/>
      <c r="G38" s="939"/>
      <c r="H38" s="939"/>
      <c r="I38" s="939"/>
      <c r="J38" s="69"/>
      <c r="K38" s="69"/>
      <c r="L38" s="69"/>
    </row>
    <row r="39" spans="1:12" ht="21" customHeight="1" x14ac:dyDescent="0.45">
      <c r="E39" s="939"/>
      <c r="F39" s="939"/>
      <c r="G39" s="939"/>
      <c r="H39" s="939"/>
      <c r="I39" s="939"/>
      <c r="J39" s="69"/>
      <c r="K39" s="69"/>
      <c r="L39" s="69"/>
    </row>
    <row r="40" spans="1:12" ht="17.149999999999999" customHeight="1" x14ac:dyDescent="0.45">
      <c r="E40" s="940"/>
      <c r="F40" s="940"/>
      <c r="G40" s="941" t="s">
        <v>2055</v>
      </c>
      <c r="H40" s="941" t="s">
        <v>2056</v>
      </c>
      <c r="I40" s="813" t="s">
        <v>2057</v>
      </c>
      <c r="J40" s="69"/>
      <c r="K40" s="69"/>
      <c r="L40" s="69"/>
    </row>
    <row r="41" spans="1:12" ht="17.149999999999999" customHeight="1" x14ac:dyDescent="0.45">
      <c r="E41" s="940"/>
      <c r="F41" s="940"/>
      <c r="G41" s="941"/>
      <c r="H41" s="941"/>
      <c r="I41" s="813"/>
      <c r="J41" s="69"/>
      <c r="K41" s="69"/>
      <c r="L41" s="69"/>
    </row>
    <row r="42" spans="1:12" ht="22.5" customHeight="1" x14ac:dyDescent="0.45">
      <c r="E42" s="938"/>
      <c r="F42" s="938"/>
      <c r="G42" s="70" t="s">
        <v>528</v>
      </c>
      <c r="H42" s="70" t="s">
        <v>529</v>
      </c>
      <c r="I42" s="70" t="s">
        <v>530</v>
      </c>
      <c r="J42" s="69"/>
      <c r="K42" s="69"/>
      <c r="L42" s="69"/>
    </row>
    <row r="43" spans="1:12" x14ac:dyDescent="0.45">
      <c r="E43" s="541">
        <v>1</v>
      </c>
      <c r="F43" s="542" t="s">
        <v>2122</v>
      </c>
      <c r="G43" s="149" t="s">
        <v>2123</v>
      </c>
      <c r="H43" s="544" t="s">
        <v>2124</v>
      </c>
      <c r="I43" s="149" t="s">
        <v>2125</v>
      </c>
      <c r="J43" s="69"/>
      <c r="L43" s="69"/>
    </row>
    <row r="44" spans="1:12" x14ac:dyDescent="0.45">
      <c r="E44" s="157">
        <v>2</v>
      </c>
      <c r="F44" s="160" t="s">
        <v>2126</v>
      </c>
      <c r="G44" s="265" t="s">
        <v>511</v>
      </c>
      <c r="H44" s="333"/>
      <c r="I44" s="150" t="s">
        <v>2127</v>
      </c>
      <c r="J44" s="69"/>
      <c r="L44" s="69"/>
    </row>
    <row r="45" spans="1:12" x14ac:dyDescent="0.45">
      <c r="E45" s="157">
        <v>3</v>
      </c>
      <c r="F45" s="160" t="s">
        <v>2128</v>
      </c>
      <c r="G45" s="265" t="s">
        <v>587</v>
      </c>
      <c r="H45" s="149" t="s">
        <v>2129</v>
      </c>
      <c r="I45" s="265" t="s">
        <v>511</v>
      </c>
      <c r="J45" s="69"/>
      <c r="L45" s="69"/>
    </row>
    <row r="46" spans="1:12" x14ac:dyDescent="0.45">
      <c r="E46" s="157">
        <v>4</v>
      </c>
      <c r="F46" s="160" t="s">
        <v>2130</v>
      </c>
      <c r="G46" s="265">
        <v>0</v>
      </c>
      <c r="H46" s="149" t="s">
        <v>2131</v>
      </c>
      <c r="I46" s="265" t="s">
        <v>587</v>
      </c>
      <c r="J46" s="69"/>
      <c r="L46" s="69"/>
    </row>
    <row r="47" spans="1:12" x14ac:dyDescent="0.45">
      <c r="E47" s="157">
        <v>5</v>
      </c>
      <c r="F47" s="160" t="s">
        <v>2132</v>
      </c>
      <c r="G47" s="265" t="s">
        <v>2133</v>
      </c>
      <c r="H47" s="333"/>
      <c r="I47" s="150" t="s">
        <v>2134</v>
      </c>
      <c r="J47" s="69"/>
      <c r="L47" s="69"/>
    </row>
    <row r="48" spans="1:12" x14ac:dyDescent="0.45">
      <c r="E48" s="157">
        <v>6</v>
      </c>
      <c r="F48" s="160" t="s">
        <v>2135</v>
      </c>
      <c r="G48" s="333"/>
      <c r="H48" s="150" t="s">
        <v>2136</v>
      </c>
      <c r="I48" s="265" t="s">
        <v>511</v>
      </c>
      <c r="J48" s="69"/>
      <c r="L48" s="69"/>
    </row>
    <row r="49" spans="5:12" x14ac:dyDescent="0.45">
      <c r="E49" s="157">
        <v>7</v>
      </c>
      <c r="F49" s="160" t="s">
        <v>2137</v>
      </c>
      <c r="G49" s="333"/>
      <c r="H49" s="150" t="s">
        <v>2138</v>
      </c>
      <c r="I49" s="265" t="s">
        <v>511</v>
      </c>
      <c r="J49" s="69"/>
      <c r="L49" s="69"/>
    </row>
    <row r="50" spans="5:12" x14ac:dyDescent="0.45">
      <c r="E50" s="157">
        <v>8</v>
      </c>
      <c r="F50" s="160" t="s">
        <v>2139</v>
      </c>
      <c r="G50" s="265">
        <v>0</v>
      </c>
      <c r="H50" s="149" t="s">
        <v>2140</v>
      </c>
      <c r="I50" s="265">
        <v>0</v>
      </c>
      <c r="L50" s="69"/>
    </row>
    <row r="51" spans="5:12" ht="48" x14ac:dyDescent="0.45">
      <c r="E51" s="157">
        <v>9</v>
      </c>
      <c r="F51" s="160" t="s">
        <v>2104</v>
      </c>
      <c r="G51" s="149" t="s">
        <v>2141</v>
      </c>
      <c r="H51" s="149" t="s">
        <v>2142</v>
      </c>
      <c r="I51" s="149" t="s">
        <v>2143</v>
      </c>
      <c r="J51" s="69"/>
      <c r="K51" s="69"/>
      <c r="L51" s="69"/>
    </row>
    <row r="52" spans="5:12" x14ac:dyDescent="0.45">
      <c r="E52" s="157">
        <v>10</v>
      </c>
      <c r="F52" s="160" t="s">
        <v>2144</v>
      </c>
      <c r="G52" s="333"/>
      <c r="H52" s="333"/>
      <c r="I52" s="265" t="s">
        <v>587</v>
      </c>
      <c r="J52" s="69"/>
      <c r="K52" s="69"/>
      <c r="L52" s="69"/>
    </row>
    <row r="53" spans="5:12" ht="32" x14ac:dyDescent="0.45">
      <c r="E53" s="157">
        <v>11</v>
      </c>
      <c r="F53" s="160" t="s">
        <v>2114</v>
      </c>
      <c r="G53" s="333"/>
      <c r="H53" s="333"/>
      <c r="I53" s="161" t="s">
        <v>2145</v>
      </c>
      <c r="J53" s="69"/>
      <c r="K53" s="69"/>
      <c r="L53" s="69"/>
    </row>
  </sheetData>
  <sheetProtection formatColumns="0"/>
  <mergeCells count="24">
    <mergeCell ref="M26:R27"/>
    <mergeCell ref="G12:I12"/>
    <mergeCell ref="C4:G4"/>
    <mergeCell ref="E11:F11"/>
    <mergeCell ref="E12:F12"/>
    <mergeCell ref="G9:G10"/>
    <mergeCell ref="H9:H10"/>
    <mergeCell ref="I9:I10"/>
    <mergeCell ref="E9:F10"/>
    <mergeCell ref="J22:J23"/>
    <mergeCell ref="K22:K23"/>
    <mergeCell ref="L22:L23"/>
    <mergeCell ref="E42:F42"/>
    <mergeCell ref="E20:I21"/>
    <mergeCell ref="I40:I41"/>
    <mergeCell ref="E24:F24"/>
    <mergeCell ref="E22:F23"/>
    <mergeCell ref="G22:G23"/>
    <mergeCell ref="E40:F41"/>
    <mergeCell ref="G40:G41"/>
    <mergeCell ref="H40:H41"/>
    <mergeCell ref="H22:H23"/>
    <mergeCell ref="I22:I23"/>
    <mergeCell ref="E38:I39"/>
  </mergeCells>
  <conditionalFormatting sqref="G13:I18 G43:I53">
    <cfRule type="expression" dxfId="308" priority="5">
      <formula>ISNUMBER(G13)</formula>
    </cfRule>
  </conditionalFormatting>
  <conditionalFormatting sqref="G25:L35">
    <cfRule type="expression" dxfId="307"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B1:J61"/>
  <sheetViews>
    <sheetView zoomScale="70" zoomScaleNormal="70" zoomScaleSheetLayoutView="40" workbookViewId="0">
      <pane ySplit="3" topLeftCell="A4" activePane="bottomLeft" state="frozen"/>
      <selection activeCell="A4" sqref="A4"/>
      <selection pane="bottomLeft" activeCell="A2" sqref="A2"/>
    </sheetView>
  </sheetViews>
  <sheetFormatPr defaultColWidth="9.26953125" defaultRowHeight="14.5" x14ac:dyDescent="0.35"/>
  <cols>
    <col min="1" max="1" width="13.453125" style="241" customWidth="1"/>
    <col min="2" max="2" width="11.7265625" style="261" customWidth="1"/>
    <col min="3" max="3" width="11.7265625" style="264" customWidth="1"/>
    <col min="4" max="4" width="33.7265625" style="260" customWidth="1"/>
    <col min="5" max="5" width="28.453125"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1" spans="2:10" x14ac:dyDescent="0.35">
      <c r="B1" s="241"/>
    </row>
    <row r="2" spans="2:10" ht="48" customHeight="1" x14ac:dyDescent="0.35">
      <c r="B2" s="799" t="s">
        <v>2146</v>
      </c>
      <c r="C2" s="799"/>
      <c r="D2" s="799"/>
      <c r="E2" s="799"/>
      <c r="F2" s="799"/>
      <c r="G2" s="799"/>
      <c r="H2" s="799"/>
      <c r="I2" s="799"/>
      <c r="J2" s="799"/>
    </row>
    <row r="3" spans="2:10" ht="32.25" customHeight="1" x14ac:dyDescent="0.35">
      <c r="B3" s="262" t="s">
        <v>433</v>
      </c>
      <c r="C3" s="262" t="s">
        <v>434</v>
      </c>
      <c r="D3" s="262" t="s">
        <v>435</v>
      </c>
      <c r="E3" s="262" t="s">
        <v>69</v>
      </c>
      <c r="F3" s="263" t="s">
        <v>436</v>
      </c>
      <c r="G3" s="262" t="s">
        <v>437</v>
      </c>
      <c r="H3" s="498" t="s">
        <v>592</v>
      </c>
      <c r="I3" s="262" t="s">
        <v>438</v>
      </c>
      <c r="J3" s="262" t="s">
        <v>369</v>
      </c>
    </row>
    <row r="4" spans="2:10" ht="58.5" customHeight="1" x14ac:dyDescent="0.35">
      <c r="B4" s="266" t="s">
        <v>2147</v>
      </c>
      <c r="C4" s="266" t="s">
        <v>383</v>
      </c>
      <c r="D4" s="267" t="s">
        <v>2148</v>
      </c>
      <c r="E4" s="267" t="s">
        <v>934</v>
      </c>
      <c r="F4" s="266" t="s">
        <v>443</v>
      </c>
      <c r="G4" s="267" t="s">
        <v>2149</v>
      </c>
      <c r="H4" s="267"/>
      <c r="I4" s="337"/>
      <c r="J4" s="731" t="s">
        <v>444</v>
      </c>
    </row>
    <row r="5" spans="2:10" ht="58.5" customHeight="1" x14ac:dyDescent="0.35">
      <c r="B5" s="266" t="s">
        <v>2150</v>
      </c>
      <c r="C5" s="266" t="s">
        <v>1335</v>
      </c>
      <c r="D5" s="267" t="s">
        <v>2151</v>
      </c>
      <c r="E5" s="267" t="s">
        <v>934</v>
      </c>
      <c r="F5" s="266" t="s">
        <v>443</v>
      </c>
      <c r="G5" s="267" t="s">
        <v>2152</v>
      </c>
      <c r="H5" s="267"/>
      <c r="I5" s="337"/>
      <c r="J5" s="731" t="s">
        <v>444</v>
      </c>
    </row>
    <row r="6" spans="2:10" ht="58.5" customHeight="1" x14ac:dyDescent="0.35">
      <c r="B6" s="266" t="s">
        <v>2153</v>
      </c>
      <c r="C6" s="266" t="s">
        <v>1339</v>
      </c>
      <c r="D6" s="267" t="s">
        <v>2154</v>
      </c>
      <c r="E6" s="267" t="s">
        <v>934</v>
      </c>
      <c r="F6" s="266" t="s">
        <v>443</v>
      </c>
      <c r="G6" s="267" t="s">
        <v>2155</v>
      </c>
      <c r="H6" s="267"/>
      <c r="I6" s="337"/>
      <c r="J6" s="731" t="s">
        <v>444</v>
      </c>
    </row>
    <row r="7" spans="2:10" ht="58.5" customHeight="1" x14ac:dyDescent="0.35">
      <c r="B7" s="266" t="s">
        <v>2156</v>
      </c>
      <c r="C7" s="266" t="s">
        <v>2157</v>
      </c>
      <c r="D7" s="267" t="s">
        <v>2158</v>
      </c>
      <c r="E7" s="267" t="s">
        <v>2159</v>
      </c>
      <c r="F7" s="266" t="s">
        <v>443</v>
      </c>
      <c r="G7" s="267" t="s">
        <v>2160</v>
      </c>
      <c r="H7" s="267" t="s">
        <v>2161</v>
      </c>
      <c r="I7" s="337"/>
      <c r="J7" s="731" t="s">
        <v>444</v>
      </c>
    </row>
    <row r="8" spans="2:10" ht="58.5" customHeight="1" x14ac:dyDescent="0.35">
      <c r="B8" s="266" t="s">
        <v>2162</v>
      </c>
      <c r="C8" s="266" t="s">
        <v>624</v>
      </c>
      <c r="D8" s="267" t="s">
        <v>2163</v>
      </c>
      <c r="E8" s="267" t="s">
        <v>2164</v>
      </c>
      <c r="F8" s="266" t="s">
        <v>616</v>
      </c>
      <c r="G8" s="267"/>
      <c r="H8" s="267"/>
      <c r="I8" s="337" t="s">
        <v>617</v>
      </c>
      <c r="J8" s="731" t="s">
        <v>444</v>
      </c>
    </row>
    <row r="9" spans="2:10" ht="58.5" customHeight="1" x14ac:dyDescent="0.35">
      <c r="B9" s="266" t="s">
        <v>2165</v>
      </c>
      <c r="C9" s="266" t="s">
        <v>634</v>
      </c>
      <c r="D9" s="267" t="s">
        <v>2166</v>
      </c>
      <c r="E9" s="267" t="s">
        <v>2167</v>
      </c>
      <c r="F9" s="266" t="s">
        <v>616</v>
      </c>
      <c r="G9" s="267"/>
      <c r="H9" s="267"/>
      <c r="I9" s="337" t="s">
        <v>617</v>
      </c>
      <c r="J9" s="731" t="s">
        <v>444</v>
      </c>
    </row>
    <row r="10" spans="2:10" ht="58.5" customHeight="1" x14ac:dyDescent="0.35">
      <c r="B10" s="266" t="s">
        <v>2168</v>
      </c>
      <c r="C10" s="266" t="s">
        <v>648</v>
      </c>
      <c r="D10" s="267" t="s">
        <v>2169</v>
      </c>
      <c r="E10" s="267" t="s">
        <v>2170</v>
      </c>
      <c r="F10" s="266" t="s">
        <v>616</v>
      </c>
      <c r="G10" s="267"/>
      <c r="H10" s="267"/>
      <c r="I10" s="337" t="s">
        <v>617</v>
      </c>
      <c r="J10" s="731" t="s">
        <v>444</v>
      </c>
    </row>
    <row r="11" spans="2:10" ht="58.5" customHeight="1" x14ac:dyDescent="0.35">
      <c r="B11" s="266" t="s">
        <v>2171</v>
      </c>
      <c r="C11" s="266" t="s">
        <v>653</v>
      </c>
      <c r="D11" s="267" t="s">
        <v>2172</v>
      </c>
      <c r="E11" s="267" t="s">
        <v>942</v>
      </c>
      <c r="F11" s="266" t="s">
        <v>443</v>
      </c>
      <c r="G11" s="267" t="s">
        <v>2173</v>
      </c>
      <c r="H11" s="267"/>
      <c r="I11" s="337"/>
      <c r="J11" s="731" t="s">
        <v>444</v>
      </c>
    </row>
    <row r="12" spans="2:10" ht="58.5" customHeight="1" x14ac:dyDescent="0.35">
      <c r="B12" s="266" t="s">
        <v>2174</v>
      </c>
      <c r="C12" s="266" t="s">
        <v>662</v>
      </c>
      <c r="D12" s="267" t="s">
        <v>2175</v>
      </c>
      <c r="E12" s="267" t="s">
        <v>2176</v>
      </c>
      <c r="F12" s="266" t="s">
        <v>616</v>
      </c>
      <c r="G12" s="267"/>
      <c r="H12" s="267"/>
      <c r="I12" s="337" t="s">
        <v>617</v>
      </c>
      <c r="J12" s="731" t="s">
        <v>444</v>
      </c>
    </row>
    <row r="13" spans="2:10" ht="58.5" customHeight="1" x14ac:dyDescent="0.35">
      <c r="B13" s="266" t="s">
        <v>2177</v>
      </c>
      <c r="C13" s="266" t="s">
        <v>940</v>
      </c>
      <c r="D13" s="267" t="s">
        <v>2178</v>
      </c>
      <c r="E13" s="267" t="s">
        <v>934</v>
      </c>
      <c r="F13" s="266" t="s">
        <v>443</v>
      </c>
      <c r="G13" s="267" t="s">
        <v>2179</v>
      </c>
      <c r="H13" s="267"/>
      <c r="I13" s="337"/>
      <c r="J13" s="731" t="s">
        <v>444</v>
      </c>
    </row>
    <row r="14" spans="2:10" ht="58.5" customHeight="1" x14ac:dyDescent="0.35">
      <c r="B14" s="266" t="s">
        <v>2180</v>
      </c>
      <c r="C14" s="266" t="s">
        <v>940</v>
      </c>
      <c r="D14" s="267" t="s">
        <v>2181</v>
      </c>
      <c r="E14" s="267" t="s">
        <v>2182</v>
      </c>
      <c r="F14" s="266" t="s">
        <v>471</v>
      </c>
      <c r="G14" s="267" t="s">
        <v>2183</v>
      </c>
      <c r="H14" s="267" t="s">
        <v>2184</v>
      </c>
      <c r="I14" s="337"/>
      <c r="J14" s="731" t="s">
        <v>444</v>
      </c>
    </row>
    <row r="15" spans="2:10" ht="58.5" customHeight="1" x14ac:dyDescent="0.35">
      <c r="B15" s="266" t="s">
        <v>2185</v>
      </c>
      <c r="C15" s="266" t="s">
        <v>2186</v>
      </c>
      <c r="D15" s="267" t="s">
        <v>2187</v>
      </c>
      <c r="E15" s="267" t="s">
        <v>2188</v>
      </c>
      <c r="F15" s="266" t="s">
        <v>443</v>
      </c>
      <c r="G15" s="267" t="s">
        <v>2189</v>
      </c>
      <c r="H15" s="267" t="s">
        <v>2190</v>
      </c>
      <c r="I15" s="337"/>
      <c r="J15" s="731" t="s">
        <v>444</v>
      </c>
    </row>
    <row r="16" spans="2:10" ht="58.5" customHeight="1" x14ac:dyDescent="0.35">
      <c r="B16" s="266" t="s">
        <v>2191</v>
      </c>
      <c r="C16" s="266" t="s">
        <v>2186</v>
      </c>
      <c r="D16" s="267" t="s">
        <v>2187</v>
      </c>
      <c r="E16" s="267" t="s">
        <v>942</v>
      </c>
      <c r="F16" s="266" t="s">
        <v>443</v>
      </c>
      <c r="G16" s="267" t="s">
        <v>2192</v>
      </c>
      <c r="H16" s="267"/>
      <c r="I16" s="338"/>
      <c r="J16" s="731" t="s">
        <v>444</v>
      </c>
    </row>
    <row r="17" spans="2:10" ht="58.5" customHeight="1" x14ac:dyDescent="0.35">
      <c r="B17" s="266" t="s">
        <v>2193</v>
      </c>
      <c r="C17" s="266" t="s">
        <v>2194</v>
      </c>
      <c r="D17" s="267" t="s">
        <v>2195</v>
      </c>
      <c r="E17" s="267" t="s">
        <v>934</v>
      </c>
      <c r="F17" s="266" t="s">
        <v>443</v>
      </c>
      <c r="G17" s="267" t="s">
        <v>2196</v>
      </c>
      <c r="H17" s="267"/>
      <c r="I17" s="338"/>
      <c r="J17" s="731" t="s">
        <v>444</v>
      </c>
    </row>
    <row r="18" spans="2:10" ht="58.5" customHeight="1" x14ac:dyDescent="0.35">
      <c r="B18" s="266" t="s">
        <v>2197</v>
      </c>
      <c r="C18" s="266" t="s">
        <v>388</v>
      </c>
      <c r="D18" s="267" t="s">
        <v>2198</v>
      </c>
      <c r="E18" s="267" t="s">
        <v>934</v>
      </c>
      <c r="F18" s="266" t="s">
        <v>443</v>
      </c>
      <c r="G18" s="267" t="s">
        <v>2199</v>
      </c>
      <c r="H18" s="267"/>
      <c r="I18" s="337"/>
      <c r="J18" s="731" t="s">
        <v>444</v>
      </c>
    </row>
    <row r="19" spans="2:10" ht="58.5" customHeight="1" x14ac:dyDescent="0.35">
      <c r="B19" s="266" t="s">
        <v>2200</v>
      </c>
      <c r="C19" s="266" t="s">
        <v>1371</v>
      </c>
      <c r="D19" s="267" t="s">
        <v>2201</v>
      </c>
      <c r="E19" s="267" t="s">
        <v>934</v>
      </c>
      <c r="F19" s="266" t="s">
        <v>443</v>
      </c>
      <c r="G19" s="267" t="s">
        <v>2202</v>
      </c>
      <c r="H19" s="267"/>
      <c r="I19" s="337"/>
      <c r="J19" s="731" t="s">
        <v>444</v>
      </c>
    </row>
    <row r="20" spans="2:10" ht="58.5" customHeight="1" x14ac:dyDescent="0.35">
      <c r="B20" s="266" t="s">
        <v>2203</v>
      </c>
      <c r="C20" s="266" t="s">
        <v>2204</v>
      </c>
      <c r="D20" s="267" t="s">
        <v>2205</v>
      </c>
      <c r="E20" s="267" t="s">
        <v>934</v>
      </c>
      <c r="F20" s="266" t="s">
        <v>443</v>
      </c>
      <c r="G20" s="267" t="s">
        <v>2206</v>
      </c>
      <c r="H20" s="267"/>
      <c r="I20" s="337"/>
      <c r="J20" s="731" t="s">
        <v>444</v>
      </c>
    </row>
    <row r="21" spans="2:10" ht="58.5" customHeight="1" x14ac:dyDescent="0.35">
      <c r="B21" s="266" t="s">
        <v>2207</v>
      </c>
      <c r="C21" s="266" t="s">
        <v>2208</v>
      </c>
      <c r="D21" s="267" t="s">
        <v>2209</v>
      </c>
      <c r="E21" s="267" t="s">
        <v>934</v>
      </c>
      <c r="F21" s="266" t="s">
        <v>443</v>
      </c>
      <c r="G21" s="267" t="s">
        <v>2210</v>
      </c>
      <c r="H21" s="267"/>
      <c r="I21" s="337"/>
      <c r="J21" s="731" t="s">
        <v>444</v>
      </c>
    </row>
    <row r="22" spans="2:10" ht="58.5" customHeight="1" x14ac:dyDescent="0.35">
      <c r="B22" s="266" t="s">
        <v>2211</v>
      </c>
      <c r="C22" s="266" t="s">
        <v>2212</v>
      </c>
      <c r="D22" s="267" t="s">
        <v>2213</v>
      </c>
      <c r="E22" s="267" t="s">
        <v>934</v>
      </c>
      <c r="F22" s="266" t="s">
        <v>443</v>
      </c>
      <c r="G22" s="267" t="s">
        <v>2214</v>
      </c>
      <c r="H22" s="267"/>
      <c r="I22" s="337"/>
      <c r="J22" s="731" t="s">
        <v>444</v>
      </c>
    </row>
    <row r="23" spans="2:10" ht="58.5" customHeight="1" x14ac:dyDescent="0.35">
      <c r="B23" s="266" t="s">
        <v>2215</v>
      </c>
      <c r="C23" s="266" t="s">
        <v>948</v>
      </c>
      <c r="D23" s="267" t="s">
        <v>2216</v>
      </c>
      <c r="E23" s="267" t="s">
        <v>942</v>
      </c>
      <c r="F23" s="266" t="s">
        <v>443</v>
      </c>
      <c r="G23" s="267" t="s">
        <v>2217</v>
      </c>
      <c r="H23" s="267"/>
      <c r="I23" s="337"/>
      <c r="J23" s="731" t="s">
        <v>444</v>
      </c>
    </row>
    <row r="24" spans="2:10" ht="58.5" customHeight="1" x14ac:dyDescent="0.35">
      <c r="B24" s="266" t="s">
        <v>2218</v>
      </c>
      <c r="C24" s="266" t="s">
        <v>1824</v>
      </c>
      <c r="D24" s="267" t="s">
        <v>2219</v>
      </c>
      <c r="E24" s="267" t="s">
        <v>942</v>
      </c>
      <c r="F24" s="266" t="s">
        <v>443</v>
      </c>
      <c r="G24" s="267" t="s">
        <v>2220</v>
      </c>
      <c r="H24" s="267"/>
      <c r="I24" s="337"/>
      <c r="J24" s="731" t="s">
        <v>444</v>
      </c>
    </row>
    <row r="25" spans="2:10" ht="58.5" customHeight="1" x14ac:dyDescent="0.35">
      <c r="B25" s="266" t="s">
        <v>2221</v>
      </c>
      <c r="C25" s="266" t="s">
        <v>2222</v>
      </c>
      <c r="D25" s="267" t="s">
        <v>2223</v>
      </c>
      <c r="E25" s="267" t="s">
        <v>942</v>
      </c>
      <c r="F25" s="266" t="s">
        <v>443</v>
      </c>
      <c r="G25" s="267" t="s">
        <v>2224</v>
      </c>
      <c r="H25" s="267"/>
      <c r="I25" s="337"/>
      <c r="J25" s="731" t="s">
        <v>444</v>
      </c>
    </row>
    <row r="26" spans="2:10" ht="58.5" customHeight="1" x14ac:dyDescent="0.35">
      <c r="B26" s="266" t="s">
        <v>2225</v>
      </c>
      <c r="C26" s="266" t="s">
        <v>999</v>
      </c>
      <c r="D26" s="267" t="s">
        <v>2226</v>
      </c>
      <c r="E26" s="267" t="s">
        <v>942</v>
      </c>
      <c r="F26" s="266" t="s">
        <v>443</v>
      </c>
      <c r="G26" s="267" t="s">
        <v>2227</v>
      </c>
      <c r="H26" s="267"/>
      <c r="I26" s="337"/>
      <c r="J26" s="731" t="s">
        <v>444</v>
      </c>
    </row>
    <row r="27" spans="2:10" ht="58.5" customHeight="1" x14ac:dyDescent="0.35">
      <c r="B27" s="266" t="s">
        <v>2228</v>
      </c>
      <c r="C27" s="266" t="s">
        <v>1397</v>
      </c>
      <c r="D27" s="267" t="s">
        <v>2229</v>
      </c>
      <c r="E27" s="267" t="s">
        <v>942</v>
      </c>
      <c r="F27" s="266" t="s">
        <v>443</v>
      </c>
      <c r="G27" s="267" t="s">
        <v>2230</v>
      </c>
      <c r="H27" s="267"/>
      <c r="I27" s="337"/>
      <c r="J27" s="731" t="s">
        <v>444</v>
      </c>
    </row>
    <row r="28" spans="2:10" ht="58.5" customHeight="1" x14ac:dyDescent="0.35">
      <c r="B28" s="266" t="s">
        <v>2231</v>
      </c>
      <c r="C28" s="266" t="s">
        <v>1834</v>
      </c>
      <c r="D28" s="267" t="s">
        <v>2232</v>
      </c>
      <c r="E28" s="267" t="s">
        <v>942</v>
      </c>
      <c r="F28" s="266" t="s">
        <v>443</v>
      </c>
      <c r="G28" s="267" t="s">
        <v>2233</v>
      </c>
      <c r="H28" s="267"/>
      <c r="I28" s="337"/>
      <c r="J28" s="731" t="s">
        <v>444</v>
      </c>
    </row>
    <row r="29" spans="2:10" ht="58.5" customHeight="1" x14ac:dyDescent="0.35">
      <c r="B29" s="266" t="s">
        <v>2234</v>
      </c>
      <c r="C29" s="266" t="s">
        <v>1842</v>
      </c>
      <c r="D29" s="267" t="s">
        <v>2235</v>
      </c>
      <c r="E29" s="267" t="s">
        <v>942</v>
      </c>
      <c r="F29" s="266" t="s">
        <v>443</v>
      </c>
      <c r="G29" s="267" t="s">
        <v>2236</v>
      </c>
      <c r="H29" s="267"/>
      <c r="I29" s="337"/>
      <c r="J29" s="731" t="s">
        <v>444</v>
      </c>
    </row>
    <row r="30" spans="2:10" ht="58.5" customHeight="1" x14ac:dyDescent="0.35">
      <c r="B30" s="266" t="s">
        <v>2237</v>
      </c>
      <c r="C30" s="266" t="s">
        <v>2238</v>
      </c>
      <c r="D30" s="267" t="s">
        <v>2239</v>
      </c>
      <c r="E30" s="267" t="s">
        <v>942</v>
      </c>
      <c r="F30" s="266" t="s">
        <v>443</v>
      </c>
      <c r="G30" s="267" t="s">
        <v>2240</v>
      </c>
      <c r="H30" s="267"/>
      <c r="I30" s="337"/>
      <c r="J30" s="731" t="s">
        <v>444</v>
      </c>
    </row>
    <row r="31" spans="2:10" ht="58.5" customHeight="1" x14ac:dyDescent="0.35">
      <c r="B31" s="266" t="s">
        <v>2241</v>
      </c>
      <c r="C31" s="266" t="s">
        <v>1851</v>
      </c>
      <c r="D31" s="267" t="s">
        <v>2242</v>
      </c>
      <c r="E31" s="267" t="s">
        <v>1898</v>
      </c>
      <c r="F31" s="266" t="s">
        <v>471</v>
      </c>
      <c r="G31" s="267" t="s">
        <v>2243</v>
      </c>
      <c r="H31" s="267"/>
      <c r="I31" s="337"/>
      <c r="J31" s="731" t="s">
        <v>444</v>
      </c>
    </row>
    <row r="32" spans="2:10" ht="58.5" customHeight="1" x14ac:dyDescent="0.35">
      <c r="B32" s="266" t="s">
        <v>2244</v>
      </c>
      <c r="C32" s="266" t="s">
        <v>2245</v>
      </c>
      <c r="D32" s="267" t="s">
        <v>2246</v>
      </c>
      <c r="E32" s="267" t="s">
        <v>2247</v>
      </c>
      <c r="F32" s="266" t="s">
        <v>471</v>
      </c>
      <c r="G32" s="267" t="s">
        <v>2248</v>
      </c>
      <c r="H32" s="267" t="s">
        <v>2249</v>
      </c>
      <c r="I32" s="337"/>
      <c r="J32" s="731" t="s">
        <v>444</v>
      </c>
    </row>
    <row r="33" spans="2:10" ht="58.5" customHeight="1" x14ac:dyDescent="0.35">
      <c r="B33" s="266" t="s">
        <v>2250</v>
      </c>
      <c r="C33" s="266" t="s">
        <v>717</v>
      </c>
      <c r="D33" s="267" t="s">
        <v>2251</v>
      </c>
      <c r="E33" s="267" t="s">
        <v>2252</v>
      </c>
      <c r="F33" s="266" t="s">
        <v>616</v>
      </c>
      <c r="G33" s="267"/>
      <c r="H33" s="267"/>
      <c r="I33" s="337" t="s">
        <v>617</v>
      </c>
      <c r="J33" s="731" t="s">
        <v>444</v>
      </c>
    </row>
    <row r="34" spans="2:10" ht="58.5" customHeight="1" x14ac:dyDescent="0.35">
      <c r="B34" s="266" t="s">
        <v>2253</v>
      </c>
      <c r="C34" s="266" t="s">
        <v>726</v>
      </c>
      <c r="D34" s="267" t="s">
        <v>2254</v>
      </c>
      <c r="E34" s="267" t="s">
        <v>942</v>
      </c>
      <c r="F34" s="266" t="s">
        <v>443</v>
      </c>
      <c r="G34" s="267" t="s">
        <v>2255</v>
      </c>
      <c r="H34" s="267"/>
      <c r="I34" s="337"/>
      <c r="J34" s="731" t="s">
        <v>444</v>
      </c>
    </row>
    <row r="35" spans="2:10" ht="58.5" customHeight="1" x14ac:dyDescent="0.35">
      <c r="B35" s="266" t="s">
        <v>2256</v>
      </c>
      <c r="C35" s="266" t="s">
        <v>738</v>
      </c>
      <c r="D35" s="267" t="s">
        <v>2257</v>
      </c>
      <c r="E35" s="267" t="s">
        <v>934</v>
      </c>
      <c r="F35" s="266" t="s">
        <v>443</v>
      </c>
      <c r="G35" s="267" t="s">
        <v>2258</v>
      </c>
      <c r="H35" s="267"/>
      <c r="I35" s="337"/>
      <c r="J35" s="731" t="s">
        <v>444</v>
      </c>
    </row>
    <row r="36" spans="2:10" ht="58.5" customHeight="1" x14ac:dyDescent="0.35">
      <c r="B36" s="266" t="s">
        <v>2259</v>
      </c>
      <c r="C36" s="266" t="s">
        <v>756</v>
      </c>
      <c r="D36" s="267" t="s">
        <v>2260</v>
      </c>
      <c r="E36" s="267" t="s">
        <v>1898</v>
      </c>
      <c r="F36" s="266" t="s">
        <v>471</v>
      </c>
      <c r="G36" s="267" t="s">
        <v>2261</v>
      </c>
      <c r="H36" s="267"/>
      <c r="I36" s="337"/>
      <c r="J36" s="731" t="s">
        <v>444</v>
      </c>
    </row>
    <row r="37" spans="2:10" ht="58.5" customHeight="1" x14ac:dyDescent="0.35">
      <c r="B37" s="266" t="s">
        <v>2262</v>
      </c>
      <c r="C37" s="266" t="s">
        <v>2263</v>
      </c>
      <c r="D37" s="267" t="s">
        <v>2264</v>
      </c>
      <c r="E37" s="267" t="s">
        <v>2265</v>
      </c>
      <c r="F37" s="266" t="s">
        <v>443</v>
      </c>
      <c r="G37" s="267" t="s">
        <v>2266</v>
      </c>
      <c r="H37" s="267" t="s">
        <v>2267</v>
      </c>
      <c r="I37" s="338"/>
      <c r="J37" s="731" t="s">
        <v>444</v>
      </c>
    </row>
    <row r="38" spans="2:10" ht="58.5" customHeight="1" x14ac:dyDescent="0.35">
      <c r="B38" s="266" t="s">
        <v>2268</v>
      </c>
      <c r="C38" s="266" t="s">
        <v>803</v>
      </c>
      <c r="D38" s="267" t="s">
        <v>2269</v>
      </c>
      <c r="E38" s="606" t="s">
        <v>2270</v>
      </c>
      <c r="F38" s="266" t="s">
        <v>616</v>
      </c>
      <c r="G38" s="267"/>
      <c r="H38" s="267"/>
      <c r="I38" s="337" t="s">
        <v>617</v>
      </c>
      <c r="J38" s="731" t="s">
        <v>444</v>
      </c>
    </row>
    <row r="39" spans="2:10" ht="58.5" customHeight="1" x14ac:dyDescent="0.35">
      <c r="B39" s="266" t="s">
        <v>2271</v>
      </c>
      <c r="C39" s="266" t="s">
        <v>2272</v>
      </c>
      <c r="D39" s="267" t="s">
        <v>2273</v>
      </c>
      <c r="E39" s="267" t="s">
        <v>934</v>
      </c>
      <c r="F39" s="266" t="s">
        <v>443</v>
      </c>
      <c r="G39" s="267" t="s">
        <v>2274</v>
      </c>
      <c r="H39" s="267"/>
      <c r="I39" s="337"/>
      <c r="J39" s="731" t="s">
        <v>444</v>
      </c>
    </row>
    <row r="40" spans="2:10" ht="58.5" customHeight="1" x14ac:dyDescent="0.35">
      <c r="B40" s="266" t="s">
        <v>2275</v>
      </c>
      <c r="C40" s="266" t="s">
        <v>2276</v>
      </c>
      <c r="D40" s="267" t="s">
        <v>2277</v>
      </c>
      <c r="E40" s="267" t="s">
        <v>2278</v>
      </c>
      <c r="F40" s="266" t="s">
        <v>443</v>
      </c>
      <c r="G40" s="267" t="s">
        <v>2279</v>
      </c>
      <c r="H40" s="267" t="s">
        <v>2280</v>
      </c>
      <c r="I40" s="337"/>
      <c r="J40" s="731" t="s">
        <v>444</v>
      </c>
    </row>
    <row r="41" spans="2:10" ht="58.5" customHeight="1" x14ac:dyDescent="0.35">
      <c r="B41" s="266" t="s">
        <v>2281</v>
      </c>
      <c r="C41" s="266" t="s">
        <v>1023</v>
      </c>
      <c r="D41" s="267" t="s">
        <v>2282</v>
      </c>
      <c r="E41" s="267" t="s">
        <v>942</v>
      </c>
      <c r="F41" s="266" t="s">
        <v>443</v>
      </c>
      <c r="G41" s="267" t="s">
        <v>2283</v>
      </c>
      <c r="H41" s="267"/>
      <c r="I41" s="337"/>
      <c r="J41" s="731" t="s">
        <v>444</v>
      </c>
    </row>
    <row r="42" spans="2:10" ht="58.5" customHeight="1" x14ac:dyDescent="0.35">
      <c r="B42" s="266" t="s">
        <v>2284</v>
      </c>
      <c r="C42" s="266" t="s">
        <v>813</v>
      </c>
      <c r="D42" s="267" t="s">
        <v>2285</v>
      </c>
      <c r="E42" s="267" t="s">
        <v>934</v>
      </c>
      <c r="F42" s="266" t="s">
        <v>443</v>
      </c>
      <c r="G42" s="267" t="s">
        <v>2286</v>
      </c>
      <c r="H42" s="267"/>
      <c r="I42" s="337"/>
      <c r="J42" s="731" t="s">
        <v>444</v>
      </c>
    </row>
    <row r="43" spans="2:10" ht="58.5" customHeight="1" x14ac:dyDescent="0.35">
      <c r="B43" s="266" t="s">
        <v>2287</v>
      </c>
      <c r="C43" s="266" t="s">
        <v>2288</v>
      </c>
      <c r="D43" s="267" t="s">
        <v>2289</v>
      </c>
      <c r="E43" s="267" t="s">
        <v>942</v>
      </c>
      <c r="F43" s="266" t="s">
        <v>443</v>
      </c>
      <c r="G43" s="267" t="s">
        <v>2290</v>
      </c>
      <c r="H43" s="267"/>
      <c r="I43" s="337"/>
      <c r="J43" s="731" t="s">
        <v>444</v>
      </c>
    </row>
    <row r="44" spans="2:10" ht="58.5" customHeight="1" x14ac:dyDescent="0.35">
      <c r="B44" s="266" t="s">
        <v>2291</v>
      </c>
      <c r="C44" s="266" t="s">
        <v>823</v>
      </c>
      <c r="D44" s="267" t="s">
        <v>2292</v>
      </c>
      <c r="E44" s="267" t="s">
        <v>942</v>
      </c>
      <c r="F44" s="266" t="s">
        <v>443</v>
      </c>
      <c r="G44" s="267" t="s">
        <v>2293</v>
      </c>
      <c r="H44" s="267"/>
      <c r="I44" s="337"/>
      <c r="J44" s="731" t="s">
        <v>444</v>
      </c>
    </row>
    <row r="45" spans="2:10" ht="58.5" customHeight="1" x14ac:dyDescent="0.35">
      <c r="B45" s="266" t="s">
        <v>2294</v>
      </c>
      <c r="C45" s="266" t="s">
        <v>2295</v>
      </c>
      <c r="D45" s="267" t="s">
        <v>2296</v>
      </c>
      <c r="E45" s="267" t="s">
        <v>934</v>
      </c>
      <c r="F45" s="266" t="s">
        <v>443</v>
      </c>
      <c r="G45" s="267" t="s">
        <v>2179</v>
      </c>
      <c r="H45" s="267"/>
      <c r="I45" s="337"/>
      <c r="J45" s="731" t="s">
        <v>444</v>
      </c>
    </row>
    <row r="46" spans="2:10" ht="58.5" customHeight="1" x14ac:dyDescent="0.35">
      <c r="B46" s="266" t="s">
        <v>2297</v>
      </c>
      <c r="C46" s="266" t="s">
        <v>2295</v>
      </c>
      <c r="D46" s="267" t="s">
        <v>2296</v>
      </c>
      <c r="E46" s="267" t="s">
        <v>2298</v>
      </c>
      <c r="F46" s="266" t="s">
        <v>471</v>
      </c>
      <c r="G46" s="267" t="s">
        <v>2183</v>
      </c>
      <c r="H46" s="267" t="s">
        <v>2299</v>
      </c>
      <c r="I46" s="337"/>
      <c r="J46" s="731" t="s">
        <v>444</v>
      </c>
    </row>
    <row r="47" spans="2:10" ht="58.5" customHeight="1" x14ac:dyDescent="0.35">
      <c r="B47" s="266" t="s">
        <v>2300</v>
      </c>
      <c r="C47" s="266" t="s">
        <v>1193</v>
      </c>
      <c r="D47" s="267" t="s">
        <v>2301</v>
      </c>
      <c r="E47" s="267" t="s">
        <v>934</v>
      </c>
      <c r="F47" s="266" t="s">
        <v>443</v>
      </c>
      <c r="G47" s="267" t="s">
        <v>2199</v>
      </c>
      <c r="H47" s="267"/>
      <c r="I47" s="337"/>
      <c r="J47" s="731" t="s">
        <v>444</v>
      </c>
    </row>
    <row r="48" spans="2:10" ht="58.5" customHeight="1" x14ac:dyDescent="0.35">
      <c r="B48" s="266" t="s">
        <v>2302</v>
      </c>
      <c r="C48" s="266" t="s">
        <v>2303</v>
      </c>
      <c r="D48" s="267" t="s">
        <v>2304</v>
      </c>
      <c r="E48" s="267" t="s">
        <v>934</v>
      </c>
      <c r="F48" s="266" t="s">
        <v>443</v>
      </c>
      <c r="G48" s="267" t="s">
        <v>2202</v>
      </c>
      <c r="H48" s="267"/>
      <c r="I48" s="337"/>
      <c r="J48" s="731" t="s">
        <v>444</v>
      </c>
    </row>
    <row r="49" spans="2:10" ht="58.5" customHeight="1" x14ac:dyDescent="0.35">
      <c r="B49" s="266" t="s">
        <v>2305</v>
      </c>
      <c r="C49" s="266" t="s">
        <v>2306</v>
      </c>
      <c r="D49" s="267" t="s">
        <v>2307</v>
      </c>
      <c r="E49" s="267" t="s">
        <v>934</v>
      </c>
      <c r="F49" s="266" t="s">
        <v>443</v>
      </c>
      <c r="G49" s="267" t="s">
        <v>2206</v>
      </c>
      <c r="H49" s="267"/>
      <c r="I49" s="337"/>
      <c r="J49" s="731" t="s">
        <v>444</v>
      </c>
    </row>
    <row r="50" spans="2:10" ht="58.5" customHeight="1" x14ac:dyDescent="0.35">
      <c r="B50" s="266" t="s">
        <v>2308</v>
      </c>
      <c r="C50" s="266" t="s">
        <v>2309</v>
      </c>
      <c r="D50" s="267" t="s">
        <v>2310</v>
      </c>
      <c r="E50" s="267" t="s">
        <v>934</v>
      </c>
      <c r="F50" s="266" t="s">
        <v>443</v>
      </c>
      <c r="G50" s="267" t="s">
        <v>2210</v>
      </c>
      <c r="H50" s="267"/>
      <c r="I50" s="337"/>
      <c r="J50" s="731" t="s">
        <v>444</v>
      </c>
    </row>
    <row r="51" spans="2:10" ht="58.5" customHeight="1" x14ac:dyDescent="0.35">
      <c r="B51" s="266" t="s">
        <v>2311</v>
      </c>
      <c r="C51" s="266" t="s">
        <v>2312</v>
      </c>
      <c r="D51" s="267" t="s">
        <v>2313</v>
      </c>
      <c r="E51" s="267" t="s">
        <v>934</v>
      </c>
      <c r="F51" s="266" t="s">
        <v>443</v>
      </c>
      <c r="G51" s="267" t="s">
        <v>2214</v>
      </c>
      <c r="H51" s="267"/>
      <c r="I51" s="337"/>
      <c r="J51" s="731" t="s">
        <v>444</v>
      </c>
    </row>
    <row r="52" spans="2:10" ht="58.5" customHeight="1" x14ac:dyDescent="0.35">
      <c r="B52" s="266" t="s">
        <v>2314</v>
      </c>
      <c r="C52" s="266" t="s">
        <v>2315</v>
      </c>
      <c r="D52" s="267" t="s">
        <v>2316</v>
      </c>
      <c r="E52" s="267" t="s">
        <v>942</v>
      </c>
      <c r="F52" s="266" t="s">
        <v>443</v>
      </c>
      <c r="G52" s="267" t="s">
        <v>2217</v>
      </c>
      <c r="H52" s="267"/>
      <c r="I52" s="337"/>
      <c r="J52" s="731" t="s">
        <v>444</v>
      </c>
    </row>
    <row r="53" spans="2:10" ht="58.5" customHeight="1" x14ac:dyDescent="0.35">
      <c r="B53" s="266" t="s">
        <v>2317</v>
      </c>
      <c r="C53" s="266" t="s">
        <v>2318</v>
      </c>
      <c r="D53" s="267" t="s">
        <v>2319</v>
      </c>
      <c r="E53" s="267" t="s">
        <v>942</v>
      </c>
      <c r="F53" s="266" t="s">
        <v>443</v>
      </c>
      <c r="G53" s="267" t="s">
        <v>2320</v>
      </c>
      <c r="H53" s="267"/>
      <c r="I53" s="337"/>
      <c r="J53" s="731" t="s">
        <v>444</v>
      </c>
    </row>
    <row r="54" spans="2:10" ht="58.5" customHeight="1" x14ac:dyDescent="0.35">
      <c r="B54" s="266" t="s">
        <v>2321</v>
      </c>
      <c r="C54" s="266" t="s">
        <v>2322</v>
      </c>
      <c r="D54" s="267" t="s">
        <v>2323</v>
      </c>
      <c r="E54" s="267" t="s">
        <v>942</v>
      </c>
      <c r="F54" s="266" t="s">
        <v>443</v>
      </c>
      <c r="G54" s="267" t="s">
        <v>2324</v>
      </c>
      <c r="H54" s="267"/>
      <c r="I54" s="337"/>
      <c r="J54" s="731" t="s">
        <v>444</v>
      </c>
    </row>
    <row r="55" spans="2:10" ht="58.5" customHeight="1" x14ac:dyDescent="0.35">
      <c r="B55" s="266" t="s">
        <v>2325</v>
      </c>
      <c r="C55" s="266" t="s">
        <v>1207</v>
      </c>
      <c r="D55" s="267" t="s">
        <v>2326</v>
      </c>
      <c r="E55" s="267" t="s">
        <v>942</v>
      </c>
      <c r="F55" s="266" t="s">
        <v>443</v>
      </c>
      <c r="G55" s="267" t="s">
        <v>2227</v>
      </c>
      <c r="H55" s="267"/>
      <c r="I55" s="337"/>
      <c r="J55" s="731" t="s">
        <v>444</v>
      </c>
    </row>
    <row r="56" spans="2:10" ht="58.5" customHeight="1" x14ac:dyDescent="0.35">
      <c r="B56" s="266" t="s">
        <v>2327</v>
      </c>
      <c r="C56" s="266" t="s">
        <v>2328</v>
      </c>
      <c r="D56" s="267" t="s">
        <v>2329</v>
      </c>
      <c r="E56" s="267" t="s">
        <v>942</v>
      </c>
      <c r="F56" s="266" t="s">
        <v>443</v>
      </c>
      <c r="G56" s="267" t="s">
        <v>2230</v>
      </c>
      <c r="H56" s="267"/>
      <c r="I56" s="337"/>
      <c r="J56" s="731" t="s">
        <v>444</v>
      </c>
    </row>
    <row r="57" spans="2:10" ht="58.5" customHeight="1" x14ac:dyDescent="0.35">
      <c r="B57" s="266" t="s">
        <v>2330</v>
      </c>
      <c r="C57" s="266" t="s">
        <v>2331</v>
      </c>
      <c r="D57" s="267" t="s">
        <v>2332</v>
      </c>
      <c r="E57" s="267" t="s">
        <v>942</v>
      </c>
      <c r="F57" s="266" t="s">
        <v>443</v>
      </c>
      <c r="G57" s="267" t="s">
        <v>2233</v>
      </c>
      <c r="H57" s="267"/>
      <c r="I57" s="337"/>
      <c r="J57" s="731" t="s">
        <v>444</v>
      </c>
    </row>
    <row r="58" spans="2:10" ht="58.5" customHeight="1" x14ac:dyDescent="0.35">
      <c r="B58" s="266" t="s">
        <v>2333</v>
      </c>
      <c r="C58" s="266" t="s">
        <v>2334</v>
      </c>
      <c r="D58" s="267" t="s">
        <v>2335</v>
      </c>
      <c r="E58" s="267" t="s">
        <v>942</v>
      </c>
      <c r="F58" s="266" t="s">
        <v>443</v>
      </c>
      <c r="G58" s="267" t="s">
        <v>2236</v>
      </c>
      <c r="H58" s="267"/>
      <c r="I58" s="337"/>
      <c r="J58" s="731" t="s">
        <v>444</v>
      </c>
    </row>
    <row r="59" spans="2:10" ht="58.5" customHeight="1" x14ac:dyDescent="0.35">
      <c r="B59" s="266" t="s">
        <v>2336</v>
      </c>
      <c r="C59" s="266" t="s">
        <v>2337</v>
      </c>
      <c r="D59" s="267" t="s">
        <v>2338</v>
      </c>
      <c r="E59" s="267" t="s">
        <v>942</v>
      </c>
      <c r="F59" s="266" t="s">
        <v>443</v>
      </c>
      <c r="G59" s="267" t="s">
        <v>2240</v>
      </c>
      <c r="H59" s="267"/>
      <c r="I59" s="337"/>
      <c r="J59" s="731" t="s">
        <v>444</v>
      </c>
    </row>
    <row r="60" spans="2:10" ht="58.5" customHeight="1" x14ac:dyDescent="0.35">
      <c r="B60" s="266" t="s">
        <v>2339</v>
      </c>
      <c r="C60" s="266" t="s">
        <v>2340</v>
      </c>
      <c r="D60" s="267" t="s">
        <v>2341</v>
      </c>
      <c r="E60" s="267" t="s">
        <v>1898</v>
      </c>
      <c r="F60" s="266" t="s">
        <v>471</v>
      </c>
      <c r="G60" s="267" t="s">
        <v>2243</v>
      </c>
      <c r="H60" s="267"/>
      <c r="I60" s="337"/>
      <c r="J60" s="731" t="s">
        <v>444</v>
      </c>
    </row>
    <row r="61" spans="2:10" ht="58.5" customHeight="1" x14ac:dyDescent="0.35">
      <c r="B61" s="266" t="s">
        <v>2342</v>
      </c>
      <c r="C61" s="266" t="s">
        <v>2343</v>
      </c>
      <c r="D61" s="267" t="s">
        <v>2344</v>
      </c>
      <c r="E61" s="267" t="s">
        <v>2345</v>
      </c>
      <c r="F61" s="266" t="s">
        <v>471</v>
      </c>
      <c r="G61" s="267" t="s">
        <v>2346</v>
      </c>
      <c r="H61" s="267" t="s">
        <v>2347</v>
      </c>
      <c r="I61" s="337"/>
      <c r="J61" s="731" t="s">
        <v>444</v>
      </c>
    </row>
  </sheetData>
  <autoFilter ref="B3:J61" xr:uid="{5D562A95-F7A9-42BC-A766-771E591BF3B3}"/>
  <sortState xmlns:xlrd2="http://schemas.microsoft.com/office/spreadsheetml/2017/richdata2" ref="C4:I61">
    <sortCondition ref="C60"/>
  </sortState>
  <mergeCells count="1">
    <mergeCell ref="B2:J2"/>
  </mergeCells>
  <conditionalFormatting sqref="B3:B25">
    <cfRule type="expression" dxfId="306" priority="36">
      <formula>OR($J3="New",$J3="Updated")</formula>
    </cfRule>
  </conditionalFormatting>
  <conditionalFormatting sqref="B53:B54">
    <cfRule type="expression" dxfId="305" priority="33">
      <formula>OR($J53="New",$J53="Updated")</formula>
    </cfRule>
  </conditionalFormatting>
  <conditionalFormatting sqref="B32:G32 B33:I45 B1">
    <cfRule type="expression" dxfId="304" priority="43">
      <formula>OR($J1="New",$J1="Updated")</formula>
    </cfRule>
  </conditionalFormatting>
  <conditionalFormatting sqref="C4:G4 C5:I6 C7:G7 C8:H10 C11:I11 C12:H12 C13:I13 C14:G15 B26:I31 B46:G46 B47:I52 C53:H54 B55:I61 I4:I5 B62:B998">
    <cfRule type="expression" dxfId="303" priority="48">
      <formula>OR($J4="New",$J4="Updated")</formula>
    </cfRule>
  </conditionalFormatting>
  <conditionalFormatting sqref="C16:I25">
    <cfRule type="expression" dxfId="302" priority="42">
      <formula>OR($J16="New",$J16="Updated")</formula>
    </cfRule>
  </conditionalFormatting>
  <conditionalFormatting sqref="D3">
    <cfRule type="expression" dxfId="301" priority="1">
      <formula>OR($I3="New",$I3="Updated")</formula>
    </cfRule>
  </conditionalFormatting>
  <conditionalFormatting sqref="F1 F62:F65519">
    <cfRule type="cellIs" dxfId="300" priority="83" stopIfTrue="1" operator="equal">
      <formula>"Pre-populated"</formula>
    </cfRule>
    <cfRule type="cellIs" dxfId="299" priority="84" stopIfTrue="1" operator="equal">
      <formula>"Validation"</formula>
    </cfRule>
  </conditionalFormatting>
  <conditionalFormatting sqref="F4:F61">
    <cfRule type="cellIs" dxfId="298" priority="38" stopIfTrue="1" operator="equal">
      <formula>"Validation"</formula>
    </cfRule>
    <cfRule type="cellIs" dxfId="297" priority="39" operator="equal">
      <formula>"Pre-populated"</formula>
    </cfRule>
  </conditionalFormatting>
  <conditionalFormatting sqref="H3:H4">
    <cfRule type="expression" dxfId="296" priority="32">
      <formula>OR($J3="New",$J3="Updated")</formula>
    </cfRule>
  </conditionalFormatting>
  <conditionalFormatting sqref="H7">
    <cfRule type="expression" dxfId="295" priority="31">
      <formula>OR($J7="New",$J7="Updated")</formula>
    </cfRule>
  </conditionalFormatting>
  <conditionalFormatting sqref="H14:I15">
    <cfRule type="expression" dxfId="294" priority="29">
      <formula>OR($J14="New",$J14="Updated")</formula>
    </cfRule>
  </conditionalFormatting>
  <conditionalFormatting sqref="H32:I32">
    <cfRule type="expression" dxfId="293" priority="27">
      <formula>OR($J32="New",$J32="Updated")</formula>
    </cfRule>
  </conditionalFormatting>
  <conditionalFormatting sqref="H46:I46">
    <cfRule type="expression" dxfId="292" priority="25">
      <formula>OR($J46="New",$J46="Updated")</formula>
    </cfRule>
  </conditionalFormatting>
  <conditionalFormatting sqref="I7:I10">
    <cfRule type="expression" dxfId="291" priority="22">
      <formula>OR($J7="New",$J7="Updated")</formula>
    </cfRule>
  </conditionalFormatting>
  <conditionalFormatting sqref="I12">
    <cfRule type="expression" dxfId="290" priority="21">
      <formula>OR($J12="New",$J12="Updated")</formula>
    </cfRule>
  </conditionalFormatting>
  <conditionalFormatting sqref="I53:I54">
    <cfRule type="expression" dxfId="289" priority="37">
      <formula>OR($J53="New",$J53="Updated")</formula>
    </cfRule>
  </conditionalFormatting>
  <conditionalFormatting sqref="J4:J61">
    <cfRule type="cellIs" dxfId="288" priority="40" operator="equal">
      <formula>"Updated"</formula>
    </cfRule>
    <cfRule type="cellIs" dxfId="287"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J4:J61</xm:sqref>
        </x14:dataValidation>
        <x14:dataValidation type="list" allowBlank="1" showInputMessage="1" showErrorMessage="1" xr:uid="{C67B17CA-15C3-4CF3-A015-95E346CF0263}">
          <x14:formula1>
            <xm:f>RS_ValueSource!$E$49:$E$52</xm:f>
          </x14:formula1>
          <xm:sqref>F4:F61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70" zoomScaleNormal="70" workbookViewId="0"/>
  </sheetViews>
  <sheetFormatPr defaultColWidth="10.453125" defaultRowHeight="16.5" x14ac:dyDescent="0.45"/>
  <cols>
    <col min="1" max="1" width="2" style="16" customWidth="1"/>
    <col min="2" max="2" width="4.26953125" style="16" customWidth="1"/>
    <col min="3" max="3" width="35.26953125" style="16" customWidth="1"/>
    <col min="4" max="13" width="18" style="16" customWidth="1"/>
    <col min="14" max="16384" width="10.453125" style="16"/>
  </cols>
  <sheetData>
    <row r="1" spans="1:13" ht="16.5" customHeight="1" x14ac:dyDescent="0.45">
      <c r="A1" s="169"/>
      <c r="B1" s="169"/>
      <c r="C1" s="169"/>
      <c r="D1" s="169"/>
      <c r="E1" s="169"/>
      <c r="F1" s="169"/>
      <c r="G1" s="169"/>
      <c r="H1" s="169"/>
      <c r="I1" s="169"/>
      <c r="J1" s="169"/>
      <c r="K1" s="169"/>
    </row>
    <row r="2" spans="1:13" x14ac:dyDescent="0.45">
      <c r="A2" s="3"/>
    </row>
    <row r="3" spans="1:13" x14ac:dyDescent="0.45">
      <c r="A3" s="3"/>
    </row>
    <row r="4" spans="1:13" ht="21" x14ac:dyDescent="0.55000000000000004">
      <c r="A4" s="3"/>
      <c r="B4" s="162"/>
      <c r="C4" s="170" t="s">
        <v>364</v>
      </c>
      <c r="D4" s="163"/>
      <c r="E4" s="163"/>
      <c r="F4" s="163"/>
      <c r="G4" s="8"/>
      <c r="H4" s="163"/>
      <c r="I4" s="171"/>
      <c r="J4" s="171"/>
      <c r="K4" s="171"/>
      <c r="L4" s="8" t="s">
        <v>394</v>
      </c>
      <c r="M4" s="9" t="str">
        <f>'010'!E8</f>
        <v>1234</v>
      </c>
    </row>
    <row r="5" spans="1:13" x14ac:dyDescent="0.45">
      <c r="A5" s="3"/>
      <c r="B5" s="164"/>
      <c r="C5" s="164"/>
      <c r="D5" s="165"/>
      <c r="E5" s="165"/>
      <c r="F5" s="165"/>
      <c r="G5" s="166"/>
      <c r="H5" s="165"/>
    </row>
    <row r="6" spans="1:13" ht="17.5" x14ac:dyDescent="0.45">
      <c r="A6" s="3"/>
      <c r="B6" s="164"/>
      <c r="C6" s="167" t="s">
        <v>2348</v>
      </c>
      <c r="D6" s="163"/>
      <c r="E6" s="163"/>
      <c r="F6" s="163"/>
      <c r="G6" s="8"/>
      <c r="H6" s="163"/>
      <c r="I6" s="171"/>
      <c r="J6" s="171"/>
      <c r="K6" s="171"/>
      <c r="L6" s="171"/>
    </row>
    <row r="7" spans="1:13" ht="17.5" x14ac:dyDescent="0.45">
      <c r="A7" s="3"/>
      <c r="B7" s="164"/>
      <c r="C7" s="76"/>
      <c r="D7" s="165"/>
      <c r="E7" s="165"/>
      <c r="F7" s="165"/>
      <c r="G7" s="166"/>
      <c r="H7" s="165"/>
    </row>
    <row r="8" spans="1:13" ht="17.5" x14ac:dyDescent="0.45">
      <c r="B8" s="164"/>
      <c r="C8" s="172" t="s">
        <v>2349</v>
      </c>
      <c r="D8" s="173"/>
      <c r="E8" s="173"/>
      <c r="F8" s="173"/>
      <c r="G8" s="174"/>
      <c r="H8" s="173"/>
      <c r="I8" s="175"/>
      <c r="J8" s="175"/>
      <c r="K8" s="175"/>
      <c r="L8" s="175"/>
    </row>
    <row r="10" spans="1:13" s="120" customFormat="1" ht="31.5" customHeight="1" x14ac:dyDescent="0.25">
      <c r="C10" s="980" t="s">
        <v>2350</v>
      </c>
      <c r="D10" s="981"/>
      <c r="E10" s="981"/>
      <c r="F10" s="981"/>
      <c r="G10" s="981"/>
      <c r="H10" s="981"/>
      <c r="I10" s="981"/>
      <c r="J10" s="981"/>
      <c r="K10" s="981"/>
      <c r="L10" s="982"/>
    </row>
    <row r="11" spans="1:13" ht="15.75" customHeight="1" x14ac:dyDescent="0.45"/>
    <row r="12" spans="1:13" ht="17.5" x14ac:dyDescent="0.45">
      <c r="C12" s="176" t="s">
        <v>871</v>
      </c>
    </row>
    <row r="13" spans="1:13" x14ac:dyDescent="0.45">
      <c r="D13" s="175"/>
      <c r="E13" s="175"/>
      <c r="F13" s="175"/>
      <c r="G13" s="175"/>
      <c r="H13" s="175"/>
      <c r="I13" s="175"/>
      <c r="J13" s="175"/>
      <c r="K13" s="175"/>
      <c r="L13" s="175"/>
    </row>
    <row r="14" spans="1:13" ht="38.25" customHeight="1" x14ac:dyDescent="0.45">
      <c r="C14" s="962" t="s">
        <v>2351</v>
      </c>
      <c r="D14" s="893" t="s">
        <v>2352</v>
      </c>
      <c r="E14" s="893" t="s">
        <v>2353</v>
      </c>
      <c r="F14" s="893" t="s">
        <v>2354</v>
      </c>
      <c r="G14" s="893" t="s">
        <v>2355</v>
      </c>
      <c r="H14" s="966" t="s">
        <v>2356</v>
      </c>
      <c r="I14" s="967"/>
      <c r="J14" s="967"/>
      <c r="K14" s="967"/>
      <c r="L14" s="968"/>
      <c r="M14" s="177" t="s">
        <v>2357</v>
      </c>
    </row>
    <row r="15" spans="1:13" x14ac:dyDescent="0.45">
      <c r="C15" s="877"/>
      <c r="D15" s="895"/>
      <c r="E15" s="895"/>
      <c r="F15" s="895"/>
      <c r="G15" s="895"/>
      <c r="H15" s="168" t="s">
        <v>847</v>
      </c>
      <c r="I15" s="168" t="s">
        <v>848</v>
      </c>
      <c r="J15" s="168" t="s">
        <v>849</v>
      </c>
      <c r="K15" s="168" t="s">
        <v>850</v>
      </c>
      <c r="L15" s="168" t="s">
        <v>852</v>
      </c>
      <c r="M15" s="168" t="s">
        <v>852</v>
      </c>
    </row>
    <row r="16" spans="1:13" x14ac:dyDescent="0.45">
      <c r="C16" s="963"/>
      <c r="D16" s="54" t="s">
        <v>502</v>
      </c>
      <c r="E16" s="54" t="s">
        <v>503</v>
      </c>
      <c r="F16" s="54" t="s">
        <v>524</v>
      </c>
      <c r="G16" s="54" t="s">
        <v>525</v>
      </c>
      <c r="H16" s="168" t="s">
        <v>526</v>
      </c>
      <c r="I16" s="168" t="s">
        <v>527</v>
      </c>
      <c r="J16" s="168" t="s">
        <v>528</v>
      </c>
      <c r="K16" s="168" t="s">
        <v>529</v>
      </c>
      <c r="L16" s="168" t="s">
        <v>530</v>
      </c>
      <c r="M16" s="168" t="s">
        <v>1753</v>
      </c>
    </row>
    <row r="17" spans="2:13" ht="40.15" customHeight="1" x14ac:dyDescent="0.45">
      <c r="C17" s="179" t="s">
        <v>2358</v>
      </c>
      <c r="D17" s="265">
        <v>0</v>
      </c>
      <c r="E17" s="265">
        <v>0</v>
      </c>
      <c r="F17" s="265" t="s">
        <v>408</v>
      </c>
      <c r="G17" s="265" t="s">
        <v>408</v>
      </c>
      <c r="H17" s="265">
        <v>0</v>
      </c>
      <c r="I17" s="265" t="s">
        <v>2359</v>
      </c>
      <c r="J17" s="265" t="s">
        <v>2360</v>
      </c>
      <c r="K17" s="265" t="s">
        <v>2361</v>
      </c>
      <c r="L17" s="343" t="s">
        <v>2362</v>
      </c>
      <c r="M17" s="343"/>
    </row>
    <row r="18" spans="2:13" ht="40.15" hidden="1" customHeight="1" x14ac:dyDescent="0.45">
      <c r="C18" s="179" t="s">
        <v>2363</v>
      </c>
      <c r="D18" s="265">
        <v>0</v>
      </c>
      <c r="E18" s="265">
        <v>0</v>
      </c>
      <c r="F18" s="514" t="s">
        <v>408</v>
      </c>
      <c r="G18" s="514" t="s">
        <v>408</v>
      </c>
      <c r="H18" s="265">
        <v>0</v>
      </c>
      <c r="I18" s="265" t="s">
        <v>2359</v>
      </c>
      <c r="J18" s="265" t="s">
        <v>2360</v>
      </c>
      <c r="K18" s="265" t="s">
        <v>2361</v>
      </c>
      <c r="L18" s="343" t="s">
        <v>2362</v>
      </c>
      <c r="M18" s="343"/>
    </row>
    <row r="19" spans="2:13" ht="40.15" customHeight="1" x14ac:dyDescent="0.45">
      <c r="C19" s="181" t="s">
        <v>2364</v>
      </c>
      <c r="D19" s="265">
        <v>0</v>
      </c>
      <c r="E19" s="265">
        <v>0</v>
      </c>
      <c r="F19" s="514"/>
      <c r="G19" s="514"/>
      <c r="H19" s="265">
        <v>0</v>
      </c>
      <c r="I19" s="265" t="s">
        <v>2359</v>
      </c>
      <c r="J19" s="265" t="s">
        <v>2360</v>
      </c>
      <c r="K19" s="265" t="s">
        <v>2361</v>
      </c>
      <c r="L19" s="343" t="s">
        <v>2362</v>
      </c>
      <c r="M19" s="343"/>
    </row>
    <row r="20" spans="2:13" ht="73.5" customHeight="1" x14ac:dyDescent="0.45">
      <c r="C20" s="332" t="s">
        <v>514</v>
      </c>
      <c r="D20" s="355" t="s">
        <v>2365</v>
      </c>
      <c r="E20" s="355" t="s">
        <v>2366</v>
      </c>
      <c r="F20" s="333"/>
      <c r="G20" s="333"/>
      <c r="H20" s="265">
        <v>0</v>
      </c>
      <c r="I20" s="265" t="s">
        <v>2359</v>
      </c>
      <c r="J20" s="265" t="s">
        <v>2360</v>
      </c>
      <c r="K20" s="265" t="s">
        <v>2361</v>
      </c>
      <c r="L20" s="386" t="s">
        <v>2367</v>
      </c>
      <c r="M20" s="355" t="s">
        <v>2368</v>
      </c>
    </row>
    <row r="22" spans="2:13" ht="17.5" x14ac:dyDescent="0.45">
      <c r="C22" s="52" t="s">
        <v>877</v>
      </c>
    </row>
    <row r="24" spans="2:13" ht="48" customHeight="1" x14ac:dyDescent="0.45">
      <c r="C24" s="987" t="s">
        <v>878</v>
      </c>
      <c r="D24" s="988"/>
      <c r="E24" s="988"/>
      <c r="F24" s="988"/>
      <c r="G24" s="988"/>
      <c r="H24" s="988"/>
      <c r="I24" s="988"/>
      <c r="J24" s="988"/>
      <c r="K24" s="988"/>
      <c r="L24" s="989"/>
    </row>
    <row r="25" spans="2:13" hidden="1" x14ac:dyDescent="0.45"/>
    <row r="26" spans="2:13" hidden="1" x14ac:dyDescent="0.45">
      <c r="B26" s="410"/>
      <c r="C26" s="410"/>
      <c r="D26" s="410"/>
      <c r="E26" s="410"/>
      <c r="F26" s="410"/>
      <c r="G26" s="410"/>
      <c r="H26" s="410"/>
      <c r="I26" s="410"/>
      <c r="J26" s="410"/>
      <c r="K26" s="410"/>
      <c r="L26" s="410"/>
      <c r="M26" s="410"/>
    </row>
    <row r="27" spans="2:13" ht="17.5" hidden="1" x14ac:dyDescent="0.45">
      <c r="B27" s="404"/>
      <c r="C27" s="407" t="s">
        <v>2369</v>
      </c>
      <c r="D27" s="405"/>
      <c r="E27" s="405"/>
      <c r="F27" s="405"/>
      <c r="G27" s="406"/>
      <c r="H27" s="405"/>
      <c r="I27" s="410"/>
      <c r="J27" s="410"/>
      <c r="K27" s="410"/>
      <c r="L27" s="410"/>
      <c r="M27" s="410"/>
    </row>
    <row r="28" spans="2:13" hidden="1" x14ac:dyDescent="0.45">
      <c r="B28" s="410"/>
      <c r="C28" s="410"/>
      <c r="D28" s="410"/>
      <c r="E28" s="410"/>
      <c r="F28" s="410"/>
      <c r="G28" s="410"/>
      <c r="H28" s="410"/>
      <c r="I28" s="410"/>
      <c r="J28" s="410"/>
      <c r="K28" s="410"/>
      <c r="L28" s="410"/>
      <c r="M28" s="410"/>
    </row>
    <row r="29" spans="2:13" ht="119.25" hidden="1" customHeight="1" x14ac:dyDescent="0.45">
      <c r="B29" s="410"/>
      <c r="C29" s="971" t="s">
        <v>2370</v>
      </c>
      <c r="D29" s="972"/>
      <c r="E29" s="972"/>
      <c r="F29" s="972"/>
      <c r="G29" s="972"/>
      <c r="H29" s="972"/>
      <c r="I29" s="972"/>
      <c r="J29" s="972"/>
      <c r="K29" s="972"/>
      <c r="L29" s="973"/>
      <c r="M29" s="410"/>
    </row>
    <row r="30" spans="2:13" ht="11.25" hidden="1" customHeight="1" x14ac:dyDescent="0.45">
      <c r="B30" s="410"/>
      <c r="C30" s="410"/>
      <c r="D30" s="410"/>
      <c r="E30" s="410"/>
      <c r="F30" s="410"/>
      <c r="G30" s="410"/>
      <c r="H30" s="410"/>
      <c r="I30" s="410"/>
      <c r="J30" s="410"/>
      <c r="K30" s="410"/>
      <c r="L30" s="410"/>
      <c r="M30" s="410"/>
    </row>
    <row r="31" spans="2:13" ht="17.5" hidden="1" x14ac:dyDescent="0.45">
      <c r="B31" s="410"/>
      <c r="C31" s="411" t="s">
        <v>871</v>
      </c>
      <c r="D31" s="410"/>
      <c r="E31" s="410"/>
      <c r="F31" s="410"/>
      <c r="G31" s="410"/>
      <c r="H31" s="410"/>
      <c r="I31" s="410"/>
      <c r="J31" s="410"/>
      <c r="K31" s="410"/>
      <c r="L31" s="410"/>
      <c r="M31" s="410"/>
    </row>
    <row r="32" spans="2:13" hidden="1" x14ac:dyDescent="0.45">
      <c r="B32" s="410"/>
      <c r="C32" s="410"/>
      <c r="D32" s="410"/>
      <c r="E32" s="410"/>
      <c r="F32" s="410"/>
      <c r="G32" s="410"/>
      <c r="H32" s="410"/>
      <c r="I32" s="410"/>
      <c r="J32" s="410"/>
      <c r="K32" s="410"/>
      <c r="L32" s="410"/>
      <c r="M32" s="410"/>
    </row>
    <row r="33" spans="2:13" hidden="1" x14ac:dyDescent="0.45">
      <c r="B33" s="410"/>
      <c r="C33" s="974" t="s">
        <v>2371</v>
      </c>
      <c r="D33" s="975"/>
      <c r="E33" s="976" t="s">
        <v>2351</v>
      </c>
      <c r="F33" s="977"/>
      <c r="G33" s="977"/>
      <c r="H33" s="978" t="s">
        <v>2372</v>
      </c>
      <c r="I33" s="979"/>
      <c r="J33" s="405"/>
      <c r="K33" s="986" t="s">
        <v>2372</v>
      </c>
      <c r="L33" s="986"/>
      <c r="M33" s="410"/>
    </row>
    <row r="34" spans="2:13" ht="25.5" hidden="1" customHeight="1" x14ac:dyDescent="0.45">
      <c r="B34" s="410"/>
      <c r="C34" s="990" t="s">
        <v>2373</v>
      </c>
      <c r="D34" s="991"/>
      <c r="E34" s="992" t="s">
        <v>2374</v>
      </c>
      <c r="F34" s="993"/>
      <c r="G34" s="994"/>
      <c r="H34" s="969" t="s">
        <v>2375</v>
      </c>
      <c r="I34" s="970"/>
      <c r="J34" s="412"/>
      <c r="K34" s="410"/>
      <c r="L34" s="410"/>
      <c r="M34" s="410"/>
    </row>
    <row r="35" spans="2:13" ht="25.5" hidden="1" customHeight="1" x14ac:dyDescent="0.45">
      <c r="B35" s="410"/>
      <c r="C35" s="990" t="s">
        <v>2376</v>
      </c>
      <c r="D35" s="991"/>
      <c r="E35" s="995" t="s">
        <v>2377</v>
      </c>
      <c r="F35" s="996"/>
      <c r="G35" s="997"/>
      <c r="H35" s="969" t="s">
        <v>2378</v>
      </c>
      <c r="I35" s="970"/>
      <c r="J35" s="412"/>
      <c r="K35" s="410"/>
      <c r="L35" s="410"/>
      <c r="M35" s="410"/>
    </row>
    <row r="36" spans="2:13" ht="25.5" hidden="1" customHeight="1" x14ac:dyDescent="0.45">
      <c r="B36" s="410"/>
      <c r="C36" s="990" t="s">
        <v>2379</v>
      </c>
      <c r="D36" s="991"/>
      <c r="E36" s="995" t="s">
        <v>2380</v>
      </c>
      <c r="F36" s="996"/>
      <c r="G36" s="997"/>
      <c r="H36" s="969" t="s">
        <v>2381</v>
      </c>
      <c r="I36" s="970"/>
      <c r="J36" s="412"/>
      <c r="K36" s="410"/>
      <c r="L36" s="410"/>
      <c r="M36" s="410"/>
    </row>
    <row r="37" spans="2:13" hidden="1" x14ac:dyDescent="0.45">
      <c r="B37" s="410"/>
      <c r="C37" s="410"/>
      <c r="D37" s="410"/>
      <c r="E37" s="410"/>
      <c r="F37" s="410"/>
      <c r="G37" s="410"/>
      <c r="H37" s="410"/>
      <c r="I37" s="410"/>
      <c r="J37" s="410"/>
      <c r="K37" s="410"/>
      <c r="L37" s="410"/>
      <c r="M37" s="410"/>
    </row>
    <row r="38" spans="2:13" ht="10.15" hidden="1" customHeight="1" x14ac:dyDescent="0.45">
      <c r="B38" s="410"/>
      <c r="C38" s="958" t="s">
        <v>2382</v>
      </c>
      <c r="D38" s="959"/>
      <c r="E38" s="959"/>
      <c r="F38" s="959"/>
      <c r="G38" s="959"/>
      <c r="H38" s="959"/>
      <c r="I38" s="964"/>
      <c r="J38" s="413"/>
      <c r="K38" s="414"/>
      <c r="L38" s="414"/>
      <c r="M38" s="414"/>
    </row>
    <row r="39" spans="2:13" ht="10.15" hidden="1" customHeight="1" x14ac:dyDescent="0.45">
      <c r="B39" s="410"/>
      <c r="C39" s="960"/>
      <c r="D39" s="961"/>
      <c r="E39" s="961"/>
      <c r="F39" s="961"/>
      <c r="G39" s="961"/>
      <c r="H39" s="961"/>
      <c r="I39" s="965"/>
      <c r="J39" s="564"/>
      <c r="K39" s="410"/>
      <c r="L39" s="410"/>
      <c r="M39" s="410"/>
    </row>
    <row r="40" spans="2:13" ht="20.149999999999999" hidden="1" customHeight="1" x14ac:dyDescent="0.45">
      <c r="B40" s="410"/>
      <c r="C40" s="958" t="s">
        <v>2383</v>
      </c>
      <c r="D40" s="959"/>
      <c r="E40" s="415" t="s">
        <v>531</v>
      </c>
      <c r="F40" s="415" t="s">
        <v>880</v>
      </c>
      <c r="G40" s="415" t="s">
        <v>881</v>
      </c>
      <c r="H40" s="415" t="s">
        <v>882</v>
      </c>
      <c r="I40" s="415" t="s">
        <v>883</v>
      </c>
      <c r="J40" s="410"/>
      <c r="K40" s="410"/>
      <c r="L40" s="410"/>
      <c r="M40" s="410"/>
    </row>
    <row r="41" spans="2:13" ht="20.149999999999999" hidden="1" customHeight="1" x14ac:dyDescent="0.45">
      <c r="B41" s="410"/>
      <c r="C41" s="960"/>
      <c r="D41" s="961"/>
      <c r="E41" s="565" t="s">
        <v>847</v>
      </c>
      <c r="F41" s="566" t="s">
        <v>848</v>
      </c>
      <c r="G41" s="566" t="s">
        <v>849</v>
      </c>
      <c r="H41" s="566" t="s">
        <v>850</v>
      </c>
      <c r="I41" s="416" t="s">
        <v>852</v>
      </c>
      <c r="J41" s="410"/>
      <c r="K41" s="410"/>
      <c r="L41" s="410"/>
      <c r="M41" s="410"/>
    </row>
    <row r="42" spans="2:13" ht="25.15" hidden="1" customHeight="1" x14ac:dyDescent="0.45">
      <c r="B42" s="410"/>
      <c r="C42" s="417">
        <v>1</v>
      </c>
      <c r="D42" s="408" t="s">
        <v>847</v>
      </c>
      <c r="E42" s="418" t="s">
        <v>2384</v>
      </c>
      <c r="F42" s="419"/>
      <c r="G42" s="419"/>
      <c r="H42" s="419"/>
      <c r="I42" s="420"/>
      <c r="J42" s="410"/>
      <c r="K42" s="410"/>
      <c r="L42" s="410"/>
      <c r="M42" s="410"/>
    </row>
    <row r="43" spans="2:13" ht="25.15" hidden="1" customHeight="1" x14ac:dyDescent="0.45">
      <c r="B43" s="410"/>
      <c r="C43" s="417">
        <v>2</v>
      </c>
      <c r="D43" s="408" t="s">
        <v>848</v>
      </c>
      <c r="E43" s="419"/>
      <c r="F43" s="418" t="s">
        <v>2385</v>
      </c>
      <c r="G43" s="419"/>
      <c r="H43" s="419"/>
      <c r="I43" s="420"/>
      <c r="J43" s="410"/>
      <c r="K43" s="410"/>
      <c r="L43" s="410"/>
      <c r="M43" s="410"/>
    </row>
    <row r="44" spans="2:13" ht="25.15" hidden="1" customHeight="1" x14ac:dyDescent="0.45">
      <c r="B44" s="410"/>
      <c r="C44" s="417">
        <v>3</v>
      </c>
      <c r="D44" s="408" t="s">
        <v>849</v>
      </c>
      <c r="E44" s="419"/>
      <c r="F44" s="419"/>
      <c r="G44" s="418" t="s">
        <v>2386</v>
      </c>
      <c r="H44" s="419"/>
      <c r="I44" s="420"/>
      <c r="J44" s="410"/>
      <c r="K44" s="410"/>
      <c r="L44" s="410"/>
      <c r="M44" s="410"/>
    </row>
    <row r="45" spans="2:13" ht="25.15" hidden="1" customHeight="1" x14ac:dyDescent="0.45">
      <c r="B45" s="410"/>
      <c r="C45" s="417">
        <v>4</v>
      </c>
      <c r="D45" s="408" t="s">
        <v>850</v>
      </c>
      <c r="E45" s="419"/>
      <c r="F45" s="419"/>
      <c r="G45" s="419"/>
      <c r="H45" s="418" t="s">
        <v>2387</v>
      </c>
      <c r="I45" s="420"/>
      <c r="J45" s="410"/>
      <c r="K45" s="410"/>
      <c r="L45" s="410"/>
      <c r="M45" s="410"/>
    </row>
    <row r="46" spans="2:13" ht="25.15" hidden="1" customHeight="1" x14ac:dyDescent="0.45">
      <c r="B46" s="410"/>
      <c r="C46" s="417">
        <v>5</v>
      </c>
      <c r="D46" s="408" t="s">
        <v>852</v>
      </c>
      <c r="E46" s="419"/>
      <c r="F46" s="419"/>
      <c r="G46" s="419"/>
      <c r="H46" s="419"/>
      <c r="I46" s="418" t="s">
        <v>2388</v>
      </c>
      <c r="J46" s="421"/>
      <c r="K46" s="421"/>
      <c r="L46" s="421"/>
      <c r="M46" s="421"/>
    </row>
    <row r="47" spans="2:13" hidden="1" x14ac:dyDescent="0.45">
      <c r="B47" s="410"/>
      <c r="C47" s="410"/>
      <c r="D47" s="410"/>
      <c r="E47" s="410"/>
      <c r="F47" s="410"/>
      <c r="G47" s="410"/>
      <c r="H47" s="410"/>
      <c r="I47" s="410"/>
      <c r="J47" s="410"/>
      <c r="K47" s="410"/>
      <c r="L47" s="410"/>
      <c r="M47" s="410"/>
    </row>
    <row r="48" spans="2:13" hidden="1" x14ac:dyDescent="0.45">
      <c r="B48" s="410"/>
      <c r="C48" s="410"/>
      <c r="D48" s="410"/>
      <c r="E48" s="410"/>
      <c r="F48" s="410"/>
      <c r="G48" s="410"/>
      <c r="H48" s="410"/>
      <c r="I48" s="410"/>
      <c r="J48" s="410"/>
      <c r="K48" s="410"/>
      <c r="L48" s="410"/>
      <c r="M48" s="410"/>
    </row>
    <row r="49" spans="2:13" ht="10.15" hidden="1" customHeight="1" x14ac:dyDescent="0.45">
      <c r="B49" s="410"/>
      <c r="C49" s="958" t="s">
        <v>2382</v>
      </c>
      <c r="D49" s="959"/>
      <c r="E49" s="959"/>
      <c r="F49" s="959"/>
      <c r="G49" s="959"/>
      <c r="H49" s="959"/>
      <c r="I49" s="964"/>
      <c r="J49" s="422"/>
      <c r="K49" s="404"/>
      <c r="L49" s="404"/>
      <c r="M49" s="410"/>
    </row>
    <row r="50" spans="2:13" ht="10.15" hidden="1" customHeight="1" x14ac:dyDescent="0.45">
      <c r="B50" s="410"/>
      <c r="C50" s="960"/>
      <c r="D50" s="961"/>
      <c r="E50" s="961"/>
      <c r="F50" s="961"/>
      <c r="G50" s="961"/>
      <c r="H50" s="961"/>
      <c r="I50" s="965"/>
      <c r="J50" s="422"/>
      <c r="K50" s="404"/>
      <c r="L50" s="404"/>
      <c r="M50" s="410"/>
    </row>
    <row r="51" spans="2:13" ht="20.149999999999999" hidden="1" customHeight="1" x14ac:dyDescent="0.45">
      <c r="B51" s="410"/>
      <c r="C51" s="958" t="s">
        <v>2389</v>
      </c>
      <c r="D51" s="959"/>
      <c r="E51" s="415" t="s">
        <v>884</v>
      </c>
      <c r="F51" s="415" t="s">
        <v>885</v>
      </c>
      <c r="G51" s="415" t="s">
        <v>886</v>
      </c>
      <c r="H51" s="415" t="s">
        <v>2390</v>
      </c>
      <c r="I51" s="415" t="s">
        <v>2391</v>
      </c>
      <c r="J51" s="410"/>
      <c r="K51" s="410"/>
      <c r="L51" s="410"/>
      <c r="M51" s="410"/>
    </row>
    <row r="52" spans="2:13" ht="20.149999999999999" hidden="1" customHeight="1" x14ac:dyDescent="0.45">
      <c r="B52" s="410"/>
      <c r="C52" s="960"/>
      <c r="D52" s="961"/>
      <c r="E52" s="565" t="s">
        <v>847</v>
      </c>
      <c r="F52" s="566" t="s">
        <v>848</v>
      </c>
      <c r="G52" s="566" t="s">
        <v>849</v>
      </c>
      <c r="H52" s="566" t="s">
        <v>850</v>
      </c>
      <c r="I52" s="416" t="s">
        <v>852</v>
      </c>
      <c r="J52" s="422"/>
      <c r="K52" s="404"/>
      <c r="L52" s="404"/>
      <c r="M52" s="410"/>
    </row>
    <row r="53" spans="2:13" ht="25.15" hidden="1" customHeight="1" x14ac:dyDescent="0.45">
      <c r="B53" s="410"/>
      <c r="C53" s="417">
        <v>1</v>
      </c>
      <c r="D53" s="408" t="s">
        <v>847</v>
      </c>
      <c r="E53" s="418" t="s">
        <v>2384</v>
      </c>
      <c r="F53" s="419"/>
      <c r="G53" s="419"/>
      <c r="H53" s="419"/>
      <c r="I53" s="420"/>
      <c r="J53" s="422"/>
      <c r="K53" s="404"/>
      <c r="L53" s="404"/>
      <c r="M53" s="410"/>
    </row>
    <row r="54" spans="2:13" ht="25.15" hidden="1" customHeight="1" x14ac:dyDescent="0.45">
      <c r="B54" s="410"/>
      <c r="C54" s="417">
        <v>2</v>
      </c>
      <c r="D54" s="408" t="s">
        <v>848</v>
      </c>
      <c r="E54" s="419"/>
      <c r="F54" s="418" t="s">
        <v>2385</v>
      </c>
      <c r="G54" s="419"/>
      <c r="H54" s="419"/>
      <c r="I54" s="420"/>
      <c r="J54" s="422"/>
      <c r="K54" s="404"/>
      <c r="L54" s="404"/>
      <c r="M54" s="410"/>
    </row>
    <row r="55" spans="2:13" ht="25.15" hidden="1" customHeight="1" x14ac:dyDescent="0.45">
      <c r="B55" s="410"/>
      <c r="C55" s="417">
        <v>3</v>
      </c>
      <c r="D55" s="408" t="s">
        <v>849</v>
      </c>
      <c r="E55" s="419"/>
      <c r="F55" s="419"/>
      <c r="G55" s="418" t="s">
        <v>2386</v>
      </c>
      <c r="H55" s="419"/>
      <c r="I55" s="420"/>
      <c r="J55" s="422"/>
      <c r="K55" s="404"/>
      <c r="L55" s="404"/>
      <c r="M55" s="410"/>
    </row>
    <row r="56" spans="2:13" ht="25.15" hidden="1" customHeight="1" x14ac:dyDescent="0.45">
      <c r="B56" s="410"/>
      <c r="C56" s="417">
        <v>4</v>
      </c>
      <c r="D56" s="408" t="s">
        <v>850</v>
      </c>
      <c r="E56" s="419"/>
      <c r="F56" s="419"/>
      <c r="G56" s="419"/>
      <c r="H56" s="418" t="s">
        <v>2387</v>
      </c>
      <c r="I56" s="420"/>
      <c r="J56" s="422"/>
      <c r="K56" s="404"/>
      <c r="L56" s="404"/>
      <c r="M56" s="410"/>
    </row>
    <row r="57" spans="2:13" ht="25.15" hidden="1" customHeight="1" x14ac:dyDescent="0.45">
      <c r="B57" s="410"/>
      <c r="C57" s="417">
        <v>5</v>
      </c>
      <c r="D57" s="408" t="s">
        <v>852</v>
      </c>
      <c r="E57" s="419"/>
      <c r="F57" s="419"/>
      <c r="G57" s="419"/>
      <c r="H57" s="419"/>
      <c r="I57" s="418" t="s">
        <v>2388</v>
      </c>
      <c r="J57" s="422"/>
      <c r="K57" s="404"/>
      <c r="L57" s="404"/>
      <c r="M57" s="410"/>
    </row>
    <row r="58" spans="2:13" hidden="1" x14ac:dyDescent="0.45">
      <c r="B58" s="410"/>
      <c r="C58" s="404"/>
      <c r="D58" s="404"/>
      <c r="E58" s="404"/>
      <c r="F58" s="404"/>
      <c r="G58" s="404"/>
      <c r="H58" s="404"/>
      <c r="I58" s="404"/>
      <c r="J58" s="404"/>
      <c r="K58" s="404"/>
      <c r="L58" s="404"/>
      <c r="M58" s="410"/>
    </row>
    <row r="59" spans="2:13" hidden="1" x14ac:dyDescent="0.45">
      <c r="B59" s="410"/>
      <c r="C59" s="404"/>
      <c r="D59" s="404"/>
      <c r="E59" s="404"/>
      <c r="F59" s="404"/>
      <c r="G59" s="404"/>
      <c r="H59" s="404"/>
      <c r="I59" s="404"/>
      <c r="J59" s="404"/>
      <c r="K59" s="404"/>
      <c r="L59" s="404"/>
      <c r="M59" s="410"/>
    </row>
    <row r="60" spans="2:13" ht="10.15" hidden="1" customHeight="1" x14ac:dyDescent="0.45">
      <c r="B60" s="410"/>
      <c r="C60" s="958" t="s">
        <v>2382</v>
      </c>
      <c r="D60" s="959"/>
      <c r="E60" s="959"/>
      <c r="F60" s="959"/>
      <c r="G60" s="959"/>
      <c r="H60" s="959"/>
      <c r="I60" s="964"/>
      <c r="J60" s="404"/>
      <c r="K60" s="404"/>
      <c r="L60" s="404"/>
      <c r="M60" s="410"/>
    </row>
    <row r="61" spans="2:13" ht="10.15" hidden="1" customHeight="1" x14ac:dyDescent="0.45">
      <c r="B61" s="410"/>
      <c r="C61" s="960"/>
      <c r="D61" s="961"/>
      <c r="E61" s="961"/>
      <c r="F61" s="961"/>
      <c r="G61" s="961"/>
      <c r="H61" s="961"/>
      <c r="I61" s="965"/>
      <c r="J61" s="404"/>
      <c r="K61" s="404"/>
      <c r="L61" s="404"/>
      <c r="M61" s="410"/>
    </row>
    <row r="62" spans="2:13" ht="20.149999999999999" hidden="1" customHeight="1" x14ac:dyDescent="0.45">
      <c r="B62" s="410"/>
      <c r="C62" s="958" t="s">
        <v>2392</v>
      </c>
      <c r="D62" s="959"/>
      <c r="E62" s="415" t="s">
        <v>2393</v>
      </c>
      <c r="F62" s="415" t="s">
        <v>2394</v>
      </c>
      <c r="G62" s="415" t="s">
        <v>2395</v>
      </c>
      <c r="H62" s="415" t="s">
        <v>2396</v>
      </c>
      <c r="I62" s="415" t="s">
        <v>2397</v>
      </c>
      <c r="J62" s="422"/>
      <c r="K62" s="404"/>
      <c r="L62" s="404"/>
      <c r="M62" s="410"/>
    </row>
    <row r="63" spans="2:13" ht="20.149999999999999" hidden="1" customHeight="1" x14ac:dyDescent="0.45">
      <c r="B63" s="410"/>
      <c r="C63" s="960"/>
      <c r="D63" s="961"/>
      <c r="E63" s="565" t="s">
        <v>847</v>
      </c>
      <c r="F63" s="566" t="s">
        <v>848</v>
      </c>
      <c r="G63" s="566" t="s">
        <v>849</v>
      </c>
      <c r="H63" s="566" t="s">
        <v>850</v>
      </c>
      <c r="I63" s="416" t="s">
        <v>852</v>
      </c>
      <c r="J63" s="422"/>
      <c r="K63" s="404"/>
      <c r="L63" s="404"/>
      <c r="M63" s="410"/>
    </row>
    <row r="64" spans="2:13" ht="25.15" hidden="1" customHeight="1" x14ac:dyDescent="0.45">
      <c r="B64" s="410"/>
      <c r="C64" s="417">
        <v>1</v>
      </c>
      <c r="D64" s="408" t="s">
        <v>847</v>
      </c>
      <c r="E64" s="418" t="s">
        <v>2384</v>
      </c>
      <c r="F64" s="419"/>
      <c r="G64" s="419"/>
      <c r="H64" s="419"/>
      <c r="I64" s="420"/>
      <c r="J64" s="422"/>
      <c r="K64" s="404"/>
      <c r="L64" s="404"/>
      <c r="M64" s="410"/>
    </row>
    <row r="65" spans="2:13" ht="25.15" hidden="1" customHeight="1" x14ac:dyDescent="0.45">
      <c r="B65" s="410"/>
      <c r="C65" s="417">
        <v>2</v>
      </c>
      <c r="D65" s="408" t="s">
        <v>848</v>
      </c>
      <c r="E65" s="419"/>
      <c r="F65" s="418" t="s">
        <v>2385</v>
      </c>
      <c r="G65" s="419"/>
      <c r="H65" s="419"/>
      <c r="I65" s="420"/>
      <c r="J65" s="422"/>
      <c r="K65" s="404"/>
      <c r="L65" s="404"/>
      <c r="M65" s="410"/>
    </row>
    <row r="66" spans="2:13" ht="25.15" hidden="1" customHeight="1" x14ac:dyDescent="0.45">
      <c r="B66" s="410"/>
      <c r="C66" s="417">
        <v>3</v>
      </c>
      <c r="D66" s="408" t="s">
        <v>849</v>
      </c>
      <c r="E66" s="419"/>
      <c r="F66" s="419"/>
      <c r="G66" s="418" t="s">
        <v>2386</v>
      </c>
      <c r="H66" s="419"/>
      <c r="I66" s="420"/>
      <c r="J66" s="422"/>
      <c r="K66" s="404"/>
      <c r="L66" s="404"/>
      <c r="M66" s="410"/>
    </row>
    <row r="67" spans="2:13" ht="25.15" hidden="1" customHeight="1" x14ac:dyDescent="0.45">
      <c r="B67" s="410"/>
      <c r="C67" s="417">
        <v>4</v>
      </c>
      <c r="D67" s="408" t="s">
        <v>850</v>
      </c>
      <c r="E67" s="419"/>
      <c r="F67" s="419"/>
      <c r="G67" s="419"/>
      <c r="H67" s="418" t="s">
        <v>2387</v>
      </c>
      <c r="I67" s="420"/>
      <c r="J67" s="422"/>
      <c r="K67" s="404"/>
      <c r="L67" s="404"/>
      <c r="M67" s="410"/>
    </row>
    <row r="68" spans="2:13" ht="25.15" hidden="1" customHeight="1" x14ac:dyDescent="0.45">
      <c r="B68" s="410"/>
      <c r="C68" s="417">
        <v>5</v>
      </c>
      <c r="D68" s="408" t="s">
        <v>852</v>
      </c>
      <c r="E68" s="419"/>
      <c r="F68" s="419"/>
      <c r="G68" s="419"/>
      <c r="H68" s="419"/>
      <c r="I68" s="418" t="s">
        <v>2388</v>
      </c>
      <c r="J68" s="422"/>
      <c r="K68" s="404"/>
      <c r="L68" s="404"/>
      <c r="M68" s="410"/>
    </row>
    <row r="69" spans="2:13" hidden="1" x14ac:dyDescent="0.45">
      <c r="B69" s="410"/>
      <c r="C69" s="410"/>
      <c r="D69" s="410"/>
      <c r="E69" s="410"/>
      <c r="F69" s="410"/>
      <c r="G69" s="410"/>
      <c r="H69" s="410"/>
      <c r="I69" s="410"/>
      <c r="J69" s="410"/>
      <c r="K69" s="410"/>
      <c r="L69" s="410"/>
      <c r="M69" s="410"/>
    </row>
    <row r="70" spans="2:13" ht="17.5" hidden="1" x14ac:dyDescent="0.45">
      <c r="B70" s="410"/>
      <c r="C70" s="411" t="s">
        <v>877</v>
      </c>
      <c r="D70" s="410"/>
      <c r="E70" s="410"/>
      <c r="F70" s="410"/>
      <c r="G70" s="410"/>
      <c r="H70" s="410"/>
      <c r="I70" s="410"/>
      <c r="J70" s="410"/>
      <c r="K70" s="410"/>
      <c r="L70" s="410"/>
      <c r="M70" s="410"/>
    </row>
    <row r="71" spans="2:13" hidden="1" x14ac:dyDescent="0.45">
      <c r="B71" s="410"/>
      <c r="C71" s="410"/>
      <c r="D71" s="410"/>
      <c r="E71" s="410"/>
      <c r="F71" s="410"/>
      <c r="G71" s="410"/>
      <c r="H71" s="410"/>
      <c r="I71" s="410"/>
      <c r="J71" s="410"/>
      <c r="K71" s="410"/>
      <c r="L71" s="410"/>
      <c r="M71" s="410"/>
    </row>
    <row r="72" spans="2:13" ht="48" hidden="1" customHeight="1" x14ac:dyDescent="0.45">
      <c r="B72" s="410"/>
      <c r="C72" s="983" t="s">
        <v>878</v>
      </c>
      <c r="D72" s="984"/>
      <c r="E72" s="984"/>
      <c r="F72" s="984"/>
      <c r="G72" s="984"/>
      <c r="H72" s="984"/>
      <c r="I72" s="984"/>
      <c r="J72" s="984"/>
      <c r="K72" s="984"/>
      <c r="L72" s="985"/>
      <c r="M72" s="410"/>
    </row>
    <row r="73" spans="2:13" hidden="1" x14ac:dyDescent="0.45">
      <c r="B73" s="410"/>
      <c r="C73" s="410"/>
      <c r="D73" s="410"/>
      <c r="E73" s="410"/>
      <c r="F73" s="410"/>
      <c r="G73" s="410"/>
      <c r="H73" s="410"/>
      <c r="I73" s="410"/>
      <c r="J73" s="410"/>
      <c r="K73" s="410"/>
      <c r="L73" s="410"/>
      <c r="M73" s="410"/>
    </row>
    <row r="74" spans="2:13" x14ac:dyDescent="0.45">
      <c r="B74" s="175"/>
      <c r="C74" s="423" t="s">
        <v>412</v>
      </c>
      <c r="D74" s="175"/>
      <c r="E74" s="175"/>
      <c r="F74" s="175"/>
      <c r="G74" s="175"/>
      <c r="H74" s="175"/>
      <c r="I74" s="175"/>
      <c r="J74" s="175"/>
      <c r="K74" s="175"/>
      <c r="L74" s="175"/>
      <c r="M74" s="175"/>
    </row>
    <row r="75" spans="2:13" x14ac:dyDescent="0.45">
      <c r="B75" s="175"/>
      <c r="C75" s="175" t="s">
        <v>2398</v>
      </c>
      <c r="D75" s="175"/>
      <c r="E75" s="175"/>
      <c r="F75" s="175"/>
      <c r="G75" s="175"/>
      <c r="H75" s="175"/>
      <c r="I75" s="175"/>
      <c r="J75" s="175"/>
      <c r="K75" s="175"/>
      <c r="L75" s="175"/>
      <c r="M75" s="175"/>
    </row>
  </sheetData>
  <sheetProtection formatColumns="0"/>
  <mergeCells count="29">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 ref="C40:D41"/>
    <mergeCell ref="C51:D52"/>
    <mergeCell ref="E14:E15"/>
    <mergeCell ref="D14:D15"/>
    <mergeCell ref="C14:C16"/>
    <mergeCell ref="C38:I39"/>
    <mergeCell ref="H14:L14"/>
    <mergeCell ref="H34:I34"/>
    <mergeCell ref="H35:I35"/>
    <mergeCell ref="C29:L29"/>
    <mergeCell ref="C33:D33"/>
    <mergeCell ref="E33:G33"/>
    <mergeCell ref="H33:I33"/>
  </mergeCells>
  <conditionalFormatting sqref="D17:E20 H17:M20">
    <cfRule type="expression" dxfId="286" priority="2">
      <formula>ISNUMBER(D17)</formula>
    </cfRule>
  </conditionalFormatting>
  <conditionalFormatting sqref="E34:E36">
    <cfRule type="expression" dxfId="285" priority="4">
      <formula>ISNUMBER(E34)</formula>
    </cfRule>
  </conditionalFormatting>
  <conditionalFormatting sqref="F17:G17">
    <cfRule type="expression" dxfId="284" priority="1">
      <formula>ISNUMBER(F17)</formula>
    </cfRule>
  </conditionalFormatting>
  <conditionalFormatting sqref="H34:I36 E42:I46 E53:I57 E64:I68">
    <cfRule type="expression" dxfId="283" priority="6">
      <formula>ISNUMBER(E34)</formula>
    </cfRule>
  </conditionalFormatting>
  <conditionalFormatting sqref="L19:M20">
    <cfRule type="expression" dxfId="282"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9" t="s">
        <v>2399</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2400</v>
      </c>
      <c r="C4" s="266" t="s">
        <v>2401</v>
      </c>
      <c r="D4" s="267" t="s">
        <v>2352</v>
      </c>
      <c r="E4" s="267" t="s">
        <v>942</v>
      </c>
      <c r="F4" s="266" t="s">
        <v>443</v>
      </c>
      <c r="G4" s="267" t="s">
        <v>2402</v>
      </c>
      <c r="H4" s="267"/>
      <c r="I4" s="337"/>
      <c r="J4" s="731" t="s">
        <v>444</v>
      </c>
    </row>
    <row r="5" spans="2:10" ht="58.5" customHeight="1" x14ac:dyDescent="0.35">
      <c r="B5" s="266" t="s">
        <v>2403</v>
      </c>
      <c r="C5" s="266" t="s">
        <v>2404</v>
      </c>
      <c r="D5" s="267" t="s">
        <v>2352</v>
      </c>
      <c r="E5" s="267" t="s">
        <v>942</v>
      </c>
      <c r="F5" s="266" t="s">
        <v>443</v>
      </c>
      <c r="G5" s="267" t="s">
        <v>2402</v>
      </c>
      <c r="H5" s="267"/>
      <c r="I5" s="337"/>
      <c r="J5" s="731" t="s">
        <v>444</v>
      </c>
    </row>
    <row r="6" spans="2:10" ht="58.5" customHeight="1" x14ac:dyDescent="0.35">
      <c r="B6" s="266" t="s">
        <v>2405</v>
      </c>
      <c r="C6" s="266" t="s">
        <v>2406</v>
      </c>
      <c r="D6" s="267" t="s">
        <v>2407</v>
      </c>
      <c r="E6" s="267" t="s">
        <v>2408</v>
      </c>
      <c r="F6" s="266" t="s">
        <v>471</v>
      </c>
      <c r="G6" s="267" t="s">
        <v>2409</v>
      </c>
      <c r="H6" s="267" t="s">
        <v>2410</v>
      </c>
      <c r="I6" s="337"/>
      <c r="J6" s="731" t="s">
        <v>444</v>
      </c>
    </row>
    <row r="7" spans="2:10" ht="58.5" customHeight="1" x14ac:dyDescent="0.35">
      <c r="B7" s="266" t="s">
        <v>2411</v>
      </c>
      <c r="C7" s="266" t="s">
        <v>2412</v>
      </c>
      <c r="D7" s="267" t="s">
        <v>2413</v>
      </c>
      <c r="E7" s="267" t="s">
        <v>2414</v>
      </c>
      <c r="F7" s="266" t="s">
        <v>443</v>
      </c>
      <c r="G7" s="267" t="s">
        <v>2415</v>
      </c>
      <c r="H7" s="267" t="s">
        <v>2416</v>
      </c>
      <c r="I7" s="337"/>
      <c r="J7" s="731" t="s">
        <v>444</v>
      </c>
    </row>
    <row r="8" spans="2:10" ht="58.5" customHeight="1" x14ac:dyDescent="0.35">
      <c r="B8" s="266" t="s">
        <v>2417</v>
      </c>
      <c r="C8" s="266" t="s">
        <v>2418</v>
      </c>
      <c r="D8" s="267" t="s">
        <v>2413</v>
      </c>
      <c r="E8" s="267" t="s">
        <v>2419</v>
      </c>
      <c r="F8" s="266" t="s">
        <v>443</v>
      </c>
      <c r="G8" s="267" t="s">
        <v>2415</v>
      </c>
      <c r="H8" s="267" t="s">
        <v>2416</v>
      </c>
      <c r="I8" s="337"/>
      <c r="J8" s="731" t="s">
        <v>444</v>
      </c>
    </row>
    <row r="9" spans="2:10" ht="58.5" customHeight="1" x14ac:dyDescent="0.35">
      <c r="B9" s="266" t="s">
        <v>2420</v>
      </c>
      <c r="C9" s="266" t="s">
        <v>2421</v>
      </c>
      <c r="D9" s="267" t="s">
        <v>2413</v>
      </c>
      <c r="E9" s="267" t="s">
        <v>2419</v>
      </c>
      <c r="F9" s="266" t="s">
        <v>443</v>
      </c>
      <c r="G9" s="267" t="s">
        <v>2415</v>
      </c>
      <c r="H9" s="267" t="s">
        <v>2416</v>
      </c>
      <c r="I9" s="338"/>
      <c r="J9" s="731" t="s">
        <v>444</v>
      </c>
    </row>
    <row r="10" spans="2:10" ht="58.5" customHeight="1" x14ac:dyDescent="0.35">
      <c r="B10" s="266" t="s">
        <v>2422</v>
      </c>
      <c r="C10" s="266" t="s">
        <v>2423</v>
      </c>
      <c r="D10" s="267" t="s">
        <v>2424</v>
      </c>
      <c r="E10" s="267" t="s">
        <v>2419</v>
      </c>
      <c r="F10" s="266" t="s">
        <v>443</v>
      </c>
      <c r="G10" s="267" t="s">
        <v>2425</v>
      </c>
      <c r="H10" s="267" t="s">
        <v>2426</v>
      </c>
      <c r="I10" s="337"/>
      <c r="J10" s="731" t="s">
        <v>444</v>
      </c>
    </row>
    <row r="11" spans="2:10" ht="58.5" customHeight="1" x14ac:dyDescent="0.35">
      <c r="B11" s="266" t="s">
        <v>2427</v>
      </c>
      <c r="C11" s="266" t="s">
        <v>2428</v>
      </c>
      <c r="D11" s="267" t="s">
        <v>2424</v>
      </c>
      <c r="E11" s="267" t="s">
        <v>2419</v>
      </c>
      <c r="F11" s="266" t="s">
        <v>443</v>
      </c>
      <c r="G11" s="267" t="s">
        <v>2425</v>
      </c>
      <c r="H11" s="267" t="s">
        <v>2426</v>
      </c>
      <c r="I11" s="337"/>
      <c r="J11" s="731" t="s">
        <v>444</v>
      </c>
    </row>
    <row r="12" spans="2:10" ht="58.5" customHeight="1" x14ac:dyDescent="0.35">
      <c r="B12" s="266" t="s">
        <v>2429</v>
      </c>
      <c r="C12" s="266" t="s">
        <v>2430</v>
      </c>
      <c r="D12" s="267" t="s">
        <v>2424</v>
      </c>
      <c r="E12" s="267" t="s">
        <v>2419</v>
      </c>
      <c r="F12" s="266" t="s">
        <v>443</v>
      </c>
      <c r="G12" s="267" t="s">
        <v>2425</v>
      </c>
      <c r="H12" s="267" t="s">
        <v>2426</v>
      </c>
      <c r="I12" s="338"/>
      <c r="J12" s="731" t="s">
        <v>444</v>
      </c>
    </row>
    <row r="13" spans="2:10" ht="58.5" customHeight="1" x14ac:dyDescent="0.35">
      <c r="B13" s="266" t="s">
        <v>2431</v>
      </c>
      <c r="C13" s="266" t="s">
        <v>2432</v>
      </c>
      <c r="D13" s="267" t="s">
        <v>2433</v>
      </c>
      <c r="E13" s="267" t="s">
        <v>2434</v>
      </c>
      <c r="F13" s="266" t="s">
        <v>443</v>
      </c>
      <c r="G13" s="267" t="s">
        <v>2435</v>
      </c>
      <c r="H13" s="267" t="s">
        <v>2436</v>
      </c>
      <c r="I13" s="337"/>
      <c r="J13" s="731" t="s">
        <v>444</v>
      </c>
    </row>
    <row r="14" spans="2:10" ht="58.5" customHeight="1" x14ac:dyDescent="0.35">
      <c r="B14" s="266" t="s">
        <v>2437</v>
      </c>
      <c r="C14" s="266" t="s">
        <v>2438</v>
      </c>
      <c r="D14" s="267" t="s">
        <v>2433</v>
      </c>
      <c r="E14" s="267" t="s">
        <v>2434</v>
      </c>
      <c r="F14" s="266" t="s">
        <v>443</v>
      </c>
      <c r="G14" s="267" t="s">
        <v>2435</v>
      </c>
      <c r="H14" s="267" t="s">
        <v>2436</v>
      </c>
      <c r="I14" s="337"/>
      <c r="J14" s="731" t="s">
        <v>444</v>
      </c>
    </row>
    <row r="15" spans="2:10" ht="58.5" customHeight="1" x14ac:dyDescent="0.35">
      <c r="B15" s="266" t="s">
        <v>2439</v>
      </c>
      <c r="C15" s="266" t="s">
        <v>1730</v>
      </c>
      <c r="D15" s="267" t="s">
        <v>2433</v>
      </c>
      <c r="E15" s="267" t="s">
        <v>2434</v>
      </c>
      <c r="F15" s="266" t="s">
        <v>443</v>
      </c>
      <c r="G15" s="267" t="s">
        <v>2435</v>
      </c>
      <c r="H15" s="267" t="s">
        <v>2436</v>
      </c>
      <c r="I15" s="338"/>
      <c r="J15" s="731" t="s">
        <v>444</v>
      </c>
    </row>
    <row r="16" spans="2:10" ht="58.5" customHeight="1" x14ac:dyDescent="0.35">
      <c r="B16" s="266" t="s">
        <v>2440</v>
      </c>
      <c r="C16" s="266" t="s">
        <v>2441</v>
      </c>
      <c r="D16" s="267" t="s">
        <v>2442</v>
      </c>
      <c r="E16" s="267" t="s">
        <v>2443</v>
      </c>
      <c r="F16" s="266" t="s">
        <v>443</v>
      </c>
      <c r="G16" s="267" t="s">
        <v>2444</v>
      </c>
      <c r="H16" s="267" t="s">
        <v>2445</v>
      </c>
      <c r="I16" s="337"/>
      <c r="J16" s="731" t="s">
        <v>444</v>
      </c>
    </row>
    <row r="17" spans="2:10" ht="58.5" customHeight="1" x14ac:dyDescent="0.35">
      <c r="B17" s="266" t="s">
        <v>2446</v>
      </c>
      <c r="C17" s="266" t="s">
        <v>2447</v>
      </c>
      <c r="D17" s="267" t="s">
        <v>2442</v>
      </c>
      <c r="E17" s="267" t="s">
        <v>2443</v>
      </c>
      <c r="F17" s="266" t="s">
        <v>443</v>
      </c>
      <c r="G17" s="267" t="s">
        <v>2444</v>
      </c>
      <c r="H17" s="267" t="s">
        <v>2445</v>
      </c>
      <c r="I17" s="337"/>
      <c r="J17" s="731" t="s">
        <v>444</v>
      </c>
    </row>
    <row r="18" spans="2:10" ht="58.5" customHeight="1" x14ac:dyDescent="0.35">
      <c r="B18" s="266" t="s">
        <v>2448</v>
      </c>
      <c r="C18" s="266" t="s">
        <v>2449</v>
      </c>
      <c r="D18" s="267" t="s">
        <v>2442</v>
      </c>
      <c r="E18" s="267" t="s">
        <v>2443</v>
      </c>
      <c r="F18" s="266" t="s">
        <v>443</v>
      </c>
      <c r="G18" s="267" t="s">
        <v>2444</v>
      </c>
      <c r="H18" s="267" t="s">
        <v>2445</v>
      </c>
      <c r="I18" s="338"/>
      <c r="J18" s="731" t="s">
        <v>444</v>
      </c>
    </row>
    <row r="19" spans="2:10" ht="58.5" customHeight="1" x14ac:dyDescent="0.35">
      <c r="B19" s="266" t="s">
        <v>2450</v>
      </c>
      <c r="C19" s="266" t="s">
        <v>2441</v>
      </c>
      <c r="D19" s="267" t="s">
        <v>2442</v>
      </c>
      <c r="E19" s="267" t="s">
        <v>2451</v>
      </c>
      <c r="F19" s="266" t="s">
        <v>443</v>
      </c>
      <c r="G19" s="267" t="s">
        <v>2452</v>
      </c>
      <c r="H19" s="267" t="s">
        <v>2453</v>
      </c>
      <c r="I19" s="337"/>
      <c r="J19" s="731" t="s">
        <v>444</v>
      </c>
    </row>
    <row r="20" spans="2:10" ht="58.5" customHeight="1" x14ac:dyDescent="0.35">
      <c r="B20" s="266" t="s">
        <v>2454</v>
      </c>
      <c r="C20" s="266" t="s">
        <v>2447</v>
      </c>
      <c r="D20" s="267" t="s">
        <v>2442</v>
      </c>
      <c r="E20" s="267" t="s">
        <v>2451</v>
      </c>
      <c r="F20" s="266" t="s">
        <v>443</v>
      </c>
      <c r="G20" s="267" t="s">
        <v>2452</v>
      </c>
      <c r="H20" s="267" t="s">
        <v>2453</v>
      </c>
      <c r="I20" s="337"/>
      <c r="J20" s="731" t="s">
        <v>444</v>
      </c>
    </row>
    <row r="21" spans="2:10" ht="58.5" customHeight="1" x14ac:dyDescent="0.35">
      <c r="B21" s="266" t="s">
        <v>2455</v>
      </c>
      <c r="C21" s="266" t="s">
        <v>2449</v>
      </c>
      <c r="D21" s="267" t="s">
        <v>2442</v>
      </c>
      <c r="E21" s="267" t="s">
        <v>2456</v>
      </c>
      <c r="F21" s="266" t="s">
        <v>616</v>
      </c>
      <c r="G21" s="267"/>
      <c r="H21" s="267"/>
      <c r="I21" s="337" t="s">
        <v>617</v>
      </c>
      <c r="J21" s="731" t="s">
        <v>444</v>
      </c>
    </row>
    <row r="22" spans="2:10" ht="58.5" customHeight="1" x14ac:dyDescent="0.35">
      <c r="B22" s="266" t="s">
        <v>2457</v>
      </c>
      <c r="C22" s="266" t="s">
        <v>2449</v>
      </c>
      <c r="D22" s="267" t="s">
        <v>2442</v>
      </c>
      <c r="E22" s="267" t="s">
        <v>2458</v>
      </c>
      <c r="F22" s="266" t="s">
        <v>471</v>
      </c>
      <c r="G22" s="267" t="s">
        <v>2459</v>
      </c>
      <c r="H22" s="267" t="s">
        <v>2460</v>
      </c>
      <c r="I22" s="337"/>
      <c r="J22" s="731" t="s">
        <v>444</v>
      </c>
    </row>
    <row r="23" spans="2:10" ht="58.5" customHeight="1" x14ac:dyDescent="0.35">
      <c r="B23" s="266" t="s">
        <v>2461</v>
      </c>
      <c r="C23" s="266" t="s">
        <v>2449</v>
      </c>
      <c r="D23" s="267" t="s">
        <v>2442</v>
      </c>
      <c r="E23" s="267" t="s">
        <v>2462</v>
      </c>
      <c r="F23" s="266" t="s">
        <v>443</v>
      </c>
      <c r="G23" s="267" t="s">
        <v>2463</v>
      </c>
      <c r="H23" s="267" t="s">
        <v>2464</v>
      </c>
      <c r="I23" s="337"/>
      <c r="J23" s="731" t="s">
        <v>444</v>
      </c>
    </row>
    <row r="24" spans="2:10" ht="58.5" customHeight="1" x14ac:dyDescent="0.35">
      <c r="B24" s="266" t="s">
        <v>2465</v>
      </c>
      <c r="C24" s="266" t="s">
        <v>2466</v>
      </c>
      <c r="D24" s="267" t="s">
        <v>2467</v>
      </c>
      <c r="E24" s="267" t="s">
        <v>2468</v>
      </c>
      <c r="F24" s="266" t="s">
        <v>471</v>
      </c>
      <c r="G24" s="267" t="s">
        <v>2469</v>
      </c>
      <c r="H24" s="267"/>
      <c r="I24" s="338"/>
      <c r="J24" s="731" t="s">
        <v>444</v>
      </c>
    </row>
    <row r="25" spans="2:10" ht="58.5" customHeight="1" x14ac:dyDescent="0.35">
      <c r="B25" s="266" t="s">
        <v>2470</v>
      </c>
      <c r="C25" s="266" t="s">
        <v>2471</v>
      </c>
      <c r="D25" s="267" t="s">
        <v>2472</v>
      </c>
      <c r="E25" s="267" t="s">
        <v>2473</v>
      </c>
      <c r="F25" s="266" t="s">
        <v>471</v>
      </c>
      <c r="G25" s="267" t="s">
        <v>2474</v>
      </c>
      <c r="H25" s="267"/>
      <c r="I25" s="338"/>
      <c r="J25" s="731" t="s">
        <v>444</v>
      </c>
    </row>
  </sheetData>
  <mergeCells count="1">
    <mergeCell ref="B2:J2"/>
  </mergeCells>
  <conditionalFormatting sqref="B23:D23">
    <cfRule type="expression" dxfId="281" priority="58">
      <formula>OR($J23="New",$J23="Updated")</formula>
    </cfRule>
  </conditionalFormatting>
  <conditionalFormatting sqref="B18:F18">
    <cfRule type="expression" dxfId="280" priority="20">
      <formula>OR($J18="New",$J18="Updated")</formula>
    </cfRule>
  </conditionalFormatting>
  <conditionalFormatting sqref="B20:F20">
    <cfRule type="expression" dxfId="279" priority="72">
      <formula>OR($J20="New",$J20="Updated")</formula>
    </cfRule>
  </conditionalFormatting>
  <conditionalFormatting sqref="B7:G10">
    <cfRule type="expression" dxfId="278" priority="50">
      <formula>OR($J7="New",$J7="Updated")</formula>
    </cfRule>
  </conditionalFormatting>
  <conditionalFormatting sqref="B15:G15">
    <cfRule type="expression" dxfId="277" priority="30">
      <formula>OR($J15="New",$J15="Updated")</formula>
    </cfRule>
  </conditionalFormatting>
  <conditionalFormatting sqref="B11:H12">
    <cfRule type="expression" dxfId="276" priority="41">
      <formula>OR($J11="New",$J11="Updated")</formula>
    </cfRule>
  </conditionalFormatting>
  <conditionalFormatting sqref="B5:I6">
    <cfRule type="expression" dxfId="275" priority="99">
      <formula>OR($J5="New",$J5="Updated")</formula>
    </cfRule>
  </conditionalFormatting>
  <conditionalFormatting sqref="B13:I14">
    <cfRule type="expression" dxfId="274" priority="74">
      <formula>OR($J13="New",$J13="Updated")</formula>
    </cfRule>
  </conditionalFormatting>
  <conditionalFormatting sqref="B16:I17">
    <cfRule type="expression" dxfId="273" priority="73">
      <formula>OR($J16="New",$J16="Updated")</formula>
    </cfRule>
  </conditionalFormatting>
  <conditionalFormatting sqref="B19:I19 B21:H21 B22:I22 E23:F23 B24:I25 B4:G4 I4:I5">
    <cfRule type="expression" dxfId="272" priority="118">
      <formula>OR($J4="New",$J4="Updated")</formula>
    </cfRule>
  </conditionalFormatting>
  <conditionalFormatting sqref="D3">
    <cfRule type="expression" dxfId="271" priority="1">
      <formula>OR($I3="New",$I3="Updated")</formula>
    </cfRule>
  </conditionalFormatting>
  <conditionalFormatting sqref="F4:F18">
    <cfRule type="cellIs" dxfId="270" priority="18" stopIfTrue="1" operator="equal">
      <formula>"Validation"</formula>
    </cfRule>
    <cfRule type="cellIs" dxfId="269" priority="19" operator="equal">
      <formula>"Pre-populated"</formula>
    </cfRule>
  </conditionalFormatting>
  <conditionalFormatting sqref="F19 F21:F22">
    <cfRule type="cellIs" dxfId="268" priority="114" stopIfTrue="1" operator="equal">
      <formula>"Validation"</formula>
    </cfRule>
    <cfRule type="cellIs" dxfId="267" priority="115" operator="equal">
      <formula>"Pre-populated"</formula>
    </cfRule>
  </conditionalFormatting>
  <conditionalFormatting sqref="F19:F21">
    <cfRule type="cellIs" dxfId="266" priority="68" stopIfTrue="1" operator="equal">
      <formula>"Validation"</formula>
    </cfRule>
    <cfRule type="cellIs" dxfId="265" priority="69" operator="equal">
      <formula>"Pre-populated"</formula>
    </cfRule>
  </conditionalFormatting>
  <conditionalFormatting sqref="F20">
    <cfRule type="cellIs" dxfId="264" priority="64" stopIfTrue="1" operator="equal">
      <formula>"Validation"</formula>
    </cfRule>
    <cfRule type="cellIs" dxfId="263" priority="65" operator="equal">
      <formula>"Pre-populated"</formula>
    </cfRule>
  </conditionalFormatting>
  <conditionalFormatting sqref="F23:F25">
    <cfRule type="cellIs" dxfId="262" priority="59" stopIfTrue="1" operator="equal">
      <formula>"Validation"</formula>
    </cfRule>
    <cfRule type="cellIs" dxfId="261" priority="60" operator="equal">
      <formula>"Pre-populated"</formula>
    </cfRule>
  </conditionalFormatting>
  <conditionalFormatting sqref="G18">
    <cfRule type="expression" dxfId="260" priority="17">
      <formula>OR($J18="New",$J18="Updated")</formula>
    </cfRule>
  </conditionalFormatting>
  <conditionalFormatting sqref="G20">
    <cfRule type="expression" dxfId="259" priority="56">
      <formula>OR($J20="New",$J20="Updated")</formula>
    </cfRule>
  </conditionalFormatting>
  <conditionalFormatting sqref="G23:H23">
    <cfRule type="expression" dxfId="258" priority="9">
      <formula>OR($J23="New",$J23="Updated")</formula>
    </cfRule>
  </conditionalFormatting>
  <conditionalFormatting sqref="H3:H4">
    <cfRule type="expression" dxfId="257" priority="48">
      <formula>OR($J3="New",$J3="Updated")</formula>
    </cfRule>
  </conditionalFormatting>
  <conditionalFormatting sqref="H7:H20">
    <cfRule type="expression" dxfId="256" priority="11">
      <formula>OR($J7="New",$J7="Updated")</formula>
    </cfRule>
  </conditionalFormatting>
  <conditionalFormatting sqref="I7:I12">
    <cfRule type="expression" dxfId="255" priority="7">
      <formula>OR($J7="New",$J7="Updated")</formula>
    </cfRule>
  </conditionalFormatting>
  <conditionalFormatting sqref="I15">
    <cfRule type="expression" dxfId="254" priority="6">
      <formula>OR($J15="New",$J15="Updated")</formula>
    </cfRule>
  </conditionalFormatting>
  <conditionalFormatting sqref="I18">
    <cfRule type="expression" dxfId="253" priority="5">
      <formula>OR($J18="New",$J18="Updated")</formula>
    </cfRule>
  </conditionalFormatting>
  <conditionalFormatting sqref="I20:I23">
    <cfRule type="expression" dxfId="252" priority="3">
      <formula>OR($J20="New",$J20="Updated")</formula>
    </cfRule>
  </conditionalFormatting>
  <conditionalFormatting sqref="J4:J25">
    <cfRule type="cellIs" dxfId="251" priority="26" operator="equal">
      <formula>"Updated"</formula>
    </cfRule>
    <cfRule type="cellIs" dxfId="250"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F4:F6 F7:F23</xm:sqref>
        </x14:dataValidation>
        <x14:dataValidation type="list" allowBlank="1" showInputMessage="1" showErrorMessage="1" xr:uid="{1EBAA672-D060-4CB2-A43A-0B2FA4B75E55}">
          <x14:formula1>
            <xm:f>RS_ValueSource!$E$46:$E$48</xm:f>
          </x14:formula1>
          <xm:sqref>J4:J6 J7:J23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1" width="18" style="2" customWidth="1"/>
    <col min="12" max="12" width="17.54296875" style="2" customWidth="1"/>
    <col min="13"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8"/>
      <c r="I4" s="163"/>
      <c r="J4" s="171"/>
      <c r="K4" s="171"/>
      <c r="L4" s="171"/>
      <c r="M4" s="8" t="s">
        <v>394</v>
      </c>
      <c r="N4" s="9" t="str">
        <f>'010'!E8</f>
        <v>1234</v>
      </c>
    </row>
    <row r="5" spans="1:14" s="16" customFormat="1" ht="16.5" x14ac:dyDescent="0.45">
      <c r="A5" s="3"/>
      <c r="B5" s="164"/>
      <c r="C5" s="164"/>
      <c r="D5" s="165"/>
      <c r="E5" s="165"/>
      <c r="F5" s="165"/>
      <c r="G5" s="166"/>
      <c r="H5" s="166"/>
      <c r="I5" s="165"/>
    </row>
    <row r="6" spans="1:14" s="16" customFormat="1" ht="17.5" x14ac:dyDescent="0.45">
      <c r="A6" s="3"/>
      <c r="B6" s="164"/>
      <c r="C6" s="167" t="s">
        <v>2475</v>
      </c>
      <c r="D6" s="163"/>
      <c r="E6" s="163"/>
      <c r="F6" s="163"/>
      <c r="G6" s="8"/>
      <c r="H6" s="8"/>
      <c r="I6" s="163"/>
      <c r="J6" s="171"/>
      <c r="K6" s="171"/>
      <c r="L6" s="171"/>
      <c r="M6" s="171"/>
    </row>
    <row r="7" spans="1:14" s="16" customFormat="1" ht="17.5" x14ac:dyDescent="0.45">
      <c r="A7" s="3"/>
      <c r="B7" s="164"/>
      <c r="C7" s="76"/>
      <c r="D7" s="165"/>
      <c r="E7" s="165"/>
      <c r="F7" s="165"/>
      <c r="G7" s="166"/>
      <c r="H7" s="166"/>
      <c r="I7" s="165"/>
    </row>
    <row r="8" spans="1:14" s="16" customFormat="1" ht="17.5" x14ac:dyDescent="0.45">
      <c r="B8" s="164"/>
      <c r="C8" s="172" t="s">
        <v>2349</v>
      </c>
      <c r="D8" s="173"/>
      <c r="E8" s="173"/>
      <c r="F8" s="173"/>
      <c r="G8" s="174"/>
      <c r="H8" s="174"/>
      <c r="I8" s="173"/>
      <c r="J8" s="175"/>
      <c r="K8" s="175"/>
      <c r="L8" s="175"/>
      <c r="M8" s="175"/>
    </row>
    <row r="9" spans="1:14" s="16" customFormat="1" ht="16.5" x14ac:dyDescent="0.45"/>
    <row r="10" spans="1:14" s="16" customFormat="1" ht="48.75" customHeight="1" x14ac:dyDescent="0.45">
      <c r="C10" s="1019" t="s">
        <v>2476</v>
      </c>
      <c r="D10" s="1020"/>
      <c r="E10" s="1020"/>
      <c r="F10" s="1020"/>
      <c r="G10" s="1020"/>
      <c r="H10" s="1020"/>
      <c r="I10" s="1020"/>
      <c r="J10" s="1020"/>
      <c r="K10" s="1020"/>
      <c r="L10" s="1020"/>
      <c r="M10" s="1021"/>
    </row>
    <row r="11" spans="1:14" s="16" customFormat="1" ht="16.5" x14ac:dyDescent="0.45"/>
    <row r="12" spans="1:14" s="16" customFormat="1" ht="17.5" x14ac:dyDescent="0.45">
      <c r="C12" s="176" t="s">
        <v>871</v>
      </c>
    </row>
    <row r="14" spans="1:14" s="16" customFormat="1" ht="16.5" customHeight="1" x14ac:dyDescent="0.45">
      <c r="C14" s="1013" t="s">
        <v>2351</v>
      </c>
      <c r="D14" s="1014" t="s">
        <v>2352</v>
      </c>
      <c r="E14" s="1014" t="s">
        <v>2353</v>
      </c>
      <c r="F14" s="1014" t="s">
        <v>2354</v>
      </c>
      <c r="G14" s="1014" t="s">
        <v>2355</v>
      </c>
      <c r="H14" s="1022" t="s">
        <v>2477</v>
      </c>
      <c r="I14" s="1023"/>
      <c r="J14" s="1023"/>
      <c r="K14" s="1023"/>
      <c r="L14" s="1023"/>
      <c r="M14" s="1023"/>
      <c r="N14" s="998" t="s">
        <v>2357</v>
      </c>
    </row>
    <row r="15" spans="1:14" s="16" customFormat="1" ht="16.5" x14ac:dyDescent="0.45">
      <c r="C15" s="1013"/>
      <c r="D15" s="1014"/>
      <c r="E15" s="1014"/>
      <c r="F15" s="1014"/>
      <c r="G15" s="1014"/>
      <c r="H15" s="567" t="s">
        <v>846</v>
      </c>
      <c r="I15" s="567" t="s">
        <v>847</v>
      </c>
      <c r="J15" s="567" t="s">
        <v>848</v>
      </c>
      <c r="K15" s="567" t="s">
        <v>849</v>
      </c>
      <c r="L15" s="567" t="s">
        <v>850</v>
      </c>
      <c r="M15" s="568" t="s">
        <v>852</v>
      </c>
      <c r="N15" s="999"/>
    </row>
    <row r="16" spans="1:14" s="16" customFormat="1" ht="57.75" customHeight="1" x14ac:dyDescent="0.45">
      <c r="B16" s="113">
        <v>500</v>
      </c>
      <c r="C16" s="179" t="s">
        <v>2358</v>
      </c>
      <c r="D16" s="516" t="s">
        <v>2478</v>
      </c>
      <c r="E16" s="516" t="s">
        <v>2479</v>
      </c>
      <c r="F16" s="516" t="s">
        <v>2480</v>
      </c>
      <c r="G16" s="516" t="s">
        <v>2481</v>
      </c>
      <c r="H16" s="516" t="s">
        <v>2482</v>
      </c>
      <c r="I16" s="516" t="s">
        <v>2483</v>
      </c>
      <c r="J16" s="516" t="s">
        <v>2484</v>
      </c>
      <c r="K16" s="516" t="s">
        <v>2485</v>
      </c>
      <c r="L16" s="516" t="s">
        <v>2486</v>
      </c>
      <c r="M16" s="516" t="s">
        <v>2487</v>
      </c>
      <c r="N16" s="516" t="s">
        <v>2488</v>
      </c>
    </row>
    <row r="17" spans="1:14" s="16" customFormat="1" ht="57.75" hidden="1" customHeight="1" x14ac:dyDescent="0.45">
      <c r="B17" s="113">
        <v>500</v>
      </c>
      <c r="C17" s="179" t="s">
        <v>2363</v>
      </c>
      <c r="D17" s="516" t="s">
        <v>2478</v>
      </c>
      <c r="E17" s="516" t="s">
        <v>2479</v>
      </c>
      <c r="F17" s="516" t="s">
        <v>2480</v>
      </c>
      <c r="G17" s="516" t="s">
        <v>2481</v>
      </c>
      <c r="H17" s="516" t="s">
        <v>2482</v>
      </c>
      <c r="I17" s="516" t="s">
        <v>2483</v>
      </c>
      <c r="J17" s="516" t="s">
        <v>2484</v>
      </c>
      <c r="K17" s="516" t="s">
        <v>2485</v>
      </c>
      <c r="L17" s="516" t="s">
        <v>2486</v>
      </c>
      <c r="M17" s="516" t="s">
        <v>2487</v>
      </c>
      <c r="N17" s="516" t="s">
        <v>2488</v>
      </c>
    </row>
    <row r="18" spans="1:14" s="16" customFormat="1" ht="57.75" customHeight="1" x14ac:dyDescent="0.45">
      <c r="B18" s="113">
        <v>500</v>
      </c>
      <c r="C18" s="181" t="s">
        <v>2364</v>
      </c>
      <c r="D18" s="516" t="s">
        <v>2489</v>
      </c>
      <c r="E18" s="516" t="s">
        <v>2490</v>
      </c>
      <c r="F18" s="516" t="s">
        <v>2491</v>
      </c>
      <c r="G18" s="516" t="s">
        <v>2492</v>
      </c>
      <c r="H18" s="517" t="s">
        <v>2493</v>
      </c>
      <c r="I18" s="517" t="s">
        <v>2494</v>
      </c>
      <c r="J18" s="517" t="s">
        <v>2495</v>
      </c>
      <c r="K18" s="517" t="s">
        <v>2496</v>
      </c>
      <c r="L18" s="517" t="s">
        <v>2497</v>
      </c>
      <c r="M18" s="517" t="s">
        <v>2498</v>
      </c>
      <c r="N18" s="517" t="s">
        <v>2499</v>
      </c>
    </row>
    <row r="19" spans="1:14" s="16" customFormat="1" ht="40.15" customHeight="1" x14ac:dyDescent="0.45">
      <c r="C19" s="332" t="s">
        <v>514</v>
      </c>
      <c r="D19" s="516" t="s">
        <v>2500</v>
      </c>
      <c r="E19" s="516" t="s">
        <v>2501</v>
      </c>
      <c r="F19" s="344"/>
      <c r="G19" s="344"/>
      <c r="H19" s="517" t="s">
        <v>2502</v>
      </c>
      <c r="I19" s="517" t="s">
        <v>2503</v>
      </c>
      <c r="J19" s="517" t="s">
        <v>2504</v>
      </c>
      <c r="K19" s="517" t="s">
        <v>2505</v>
      </c>
      <c r="L19" s="517" t="s">
        <v>2506</v>
      </c>
      <c r="M19" s="517" t="s">
        <v>2507</v>
      </c>
      <c r="N19" s="517" t="s">
        <v>2508</v>
      </c>
    </row>
    <row r="20" spans="1:14" s="16" customFormat="1" ht="16.5" x14ac:dyDescent="0.45"/>
    <row r="21" spans="1:14" ht="17.5" x14ac:dyDescent="0.45">
      <c r="A21" s="714"/>
      <c r="B21" s="714"/>
      <c r="C21" s="172" t="s">
        <v>2369</v>
      </c>
      <c r="D21" s="173"/>
      <c r="E21" s="173"/>
      <c r="F21" s="173"/>
      <c r="G21" s="174"/>
      <c r="H21" s="174"/>
      <c r="I21" s="173"/>
      <c r="J21" s="175"/>
      <c r="K21" s="175"/>
      <c r="L21" s="175"/>
      <c r="M21" s="175"/>
      <c r="N21" s="714"/>
    </row>
    <row r="22" spans="1:14" ht="16.5" x14ac:dyDescent="0.45">
      <c r="A22" s="714"/>
      <c r="B22" s="714"/>
      <c r="C22" s="16"/>
      <c r="D22" s="16"/>
      <c r="E22" s="16"/>
      <c r="F22" s="16"/>
      <c r="G22" s="16"/>
      <c r="H22" s="16"/>
      <c r="I22" s="16"/>
      <c r="J22" s="16"/>
      <c r="K22" s="16"/>
      <c r="L22" s="16"/>
      <c r="M22" s="16"/>
      <c r="N22" s="714"/>
    </row>
    <row r="23" spans="1:14" ht="78.75" customHeight="1" x14ac:dyDescent="0.45">
      <c r="A23" s="714"/>
      <c r="B23" s="714"/>
      <c r="C23" s="1000" t="s">
        <v>2509</v>
      </c>
      <c r="D23" s="1001"/>
      <c r="E23" s="1001"/>
      <c r="F23" s="1001"/>
      <c r="G23" s="1001"/>
      <c r="H23" s="1001"/>
      <c r="I23" s="1001"/>
      <c r="J23" s="1001"/>
      <c r="K23" s="1001"/>
      <c r="L23" s="1002"/>
      <c r="M23" s="188"/>
      <c r="N23" s="714"/>
    </row>
    <row r="24" spans="1:14" ht="16.5" x14ac:dyDescent="0.45">
      <c r="A24" s="714"/>
      <c r="B24" s="714"/>
      <c r="C24" s="16"/>
      <c r="D24" s="16"/>
      <c r="E24" s="16"/>
      <c r="F24" s="16"/>
      <c r="G24" s="16"/>
      <c r="H24" s="16"/>
      <c r="I24" s="16"/>
      <c r="J24" s="16"/>
      <c r="K24" s="16"/>
      <c r="L24" s="16"/>
      <c r="M24" s="16"/>
      <c r="N24" s="714"/>
    </row>
    <row r="25" spans="1:14" ht="17.5" x14ac:dyDescent="0.45">
      <c r="A25" s="714"/>
      <c r="B25" s="714"/>
      <c r="C25" s="176" t="s">
        <v>871</v>
      </c>
      <c r="D25" s="16"/>
      <c r="E25" s="16"/>
      <c r="F25" s="16"/>
      <c r="G25" s="16"/>
      <c r="H25" s="16"/>
      <c r="I25" s="16"/>
      <c r="J25" s="16"/>
      <c r="K25" s="16"/>
      <c r="L25" s="16"/>
      <c r="M25" s="16"/>
      <c r="N25" s="714"/>
    </row>
    <row r="26" spans="1:14" x14ac:dyDescent="0.35">
      <c r="A26" s="24">
        <v>500</v>
      </c>
      <c r="B26" s="714"/>
      <c r="C26" s="714"/>
      <c r="D26" s="714"/>
      <c r="E26" s="714"/>
      <c r="F26" s="714"/>
      <c r="G26" s="714"/>
      <c r="H26" s="714"/>
      <c r="I26" s="714"/>
      <c r="J26" s="714"/>
      <c r="K26" s="714"/>
      <c r="L26" s="714"/>
      <c r="M26" s="714"/>
      <c r="N26" s="714"/>
    </row>
    <row r="27" spans="1:14" s="16" customFormat="1" ht="16.5" customHeight="1" x14ac:dyDescent="0.45">
      <c r="C27" s="1013" t="s">
        <v>2351</v>
      </c>
      <c r="D27" s="1014" t="s">
        <v>2352</v>
      </c>
      <c r="E27" s="1014" t="s">
        <v>2353</v>
      </c>
      <c r="F27" s="1014" t="s">
        <v>2354</v>
      </c>
      <c r="G27" s="1014" t="s">
        <v>2355</v>
      </c>
      <c r="H27" s="1014" t="s">
        <v>2510</v>
      </c>
      <c r="I27" s="1014"/>
      <c r="J27" s="1014"/>
      <c r="K27" s="1014"/>
      <c r="L27" s="1014"/>
      <c r="M27" s="998" t="s">
        <v>2357</v>
      </c>
    </row>
    <row r="28" spans="1:14" s="16" customFormat="1" ht="15" customHeight="1" x14ac:dyDescent="0.45">
      <c r="C28" s="1013"/>
      <c r="D28" s="1014"/>
      <c r="E28" s="1014"/>
      <c r="F28" s="1014"/>
      <c r="G28" s="1014"/>
      <c r="H28" s="567" t="s">
        <v>847</v>
      </c>
      <c r="I28" s="567" t="s">
        <v>848</v>
      </c>
      <c r="J28" s="567" t="s">
        <v>849</v>
      </c>
      <c r="K28" s="567" t="s">
        <v>850</v>
      </c>
      <c r="L28" s="567" t="s">
        <v>852</v>
      </c>
      <c r="M28" s="999"/>
    </row>
    <row r="29" spans="1:14" s="16" customFormat="1" ht="57.75" customHeight="1" x14ac:dyDescent="0.45">
      <c r="C29" s="179" t="s">
        <v>2358</v>
      </c>
      <c r="D29" s="516" t="s">
        <v>2478</v>
      </c>
      <c r="E29" s="516" t="s">
        <v>2479</v>
      </c>
      <c r="F29" s="516" t="s">
        <v>2480</v>
      </c>
      <c r="G29" s="516" t="s">
        <v>2481</v>
      </c>
      <c r="H29" s="516" t="s">
        <v>2511</v>
      </c>
      <c r="I29" s="516" t="s">
        <v>2512</v>
      </c>
      <c r="J29" s="516" t="s">
        <v>2513</v>
      </c>
      <c r="K29" s="516" t="s">
        <v>2514</v>
      </c>
      <c r="L29" s="516" t="s">
        <v>2515</v>
      </c>
      <c r="M29" s="516" t="s">
        <v>2516</v>
      </c>
    </row>
    <row r="30" spans="1:14" s="16" customFormat="1" ht="57.75" hidden="1" customHeight="1" x14ac:dyDescent="0.45">
      <c r="C30" s="179" t="s">
        <v>2363</v>
      </c>
      <c r="D30" s="516" t="s">
        <v>2478</v>
      </c>
      <c r="E30" s="516" t="s">
        <v>2479</v>
      </c>
      <c r="F30" s="516" t="s">
        <v>2480</v>
      </c>
      <c r="G30" s="516" t="s">
        <v>2481</v>
      </c>
      <c r="H30" s="516" t="s">
        <v>2511</v>
      </c>
      <c r="I30" s="516" t="s">
        <v>2512</v>
      </c>
      <c r="J30" s="516" t="s">
        <v>2513</v>
      </c>
      <c r="K30" s="516" t="s">
        <v>2514</v>
      </c>
      <c r="L30" s="516" t="s">
        <v>2515</v>
      </c>
      <c r="M30" s="516" t="s">
        <v>2516</v>
      </c>
    </row>
    <row r="31" spans="1:14" s="16" customFormat="1" ht="57.75" customHeight="1" x14ac:dyDescent="0.45">
      <c r="C31" s="181" t="s">
        <v>2364</v>
      </c>
      <c r="D31" s="516" t="s">
        <v>2489</v>
      </c>
      <c r="E31" s="516" t="s">
        <v>2490</v>
      </c>
      <c r="F31" s="516" t="s">
        <v>2491</v>
      </c>
      <c r="G31" s="516" t="s">
        <v>2492</v>
      </c>
      <c r="H31" s="517" t="s">
        <v>2517</v>
      </c>
      <c r="I31" s="517" t="s">
        <v>2518</v>
      </c>
      <c r="J31" s="517" t="s">
        <v>2519</v>
      </c>
      <c r="K31" s="517" t="s">
        <v>2520</v>
      </c>
      <c r="L31" s="517" t="s">
        <v>2521</v>
      </c>
      <c r="M31" s="517" t="s">
        <v>2522</v>
      </c>
    </row>
    <row r="32" spans="1:14" s="16" customFormat="1" ht="40.15" customHeight="1" x14ac:dyDescent="0.45">
      <c r="C32" s="332" t="s">
        <v>514</v>
      </c>
      <c r="D32" s="516" t="s">
        <v>2500</v>
      </c>
      <c r="E32" s="516" t="s">
        <v>2501</v>
      </c>
      <c r="F32" s="344"/>
      <c r="G32" s="344"/>
      <c r="H32" s="517" t="s">
        <v>2523</v>
      </c>
      <c r="I32" s="517" t="s">
        <v>2524</v>
      </c>
      <c r="J32" s="517" t="s">
        <v>2525</v>
      </c>
      <c r="K32" s="517" t="s">
        <v>2526</v>
      </c>
      <c r="L32" s="517" t="s">
        <v>2527</v>
      </c>
      <c r="M32" s="517" t="s">
        <v>2528</v>
      </c>
    </row>
    <row r="33" spans="1:13" s="16" customFormat="1" ht="16.5" x14ac:dyDescent="0.45"/>
    <row r="34" spans="1:13" ht="17.5" x14ac:dyDescent="0.45">
      <c r="A34" s="714"/>
      <c r="B34" s="714"/>
      <c r="C34" s="172" t="s">
        <v>2529</v>
      </c>
      <c r="D34" s="173"/>
      <c r="E34" s="173"/>
      <c r="F34" s="173"/>
      <c r="G34" s="174"/>
      <c r="H34" s="174"/>
      <c r="I34" s="173"/>
      <c r="J34" s="175"/>
      <c r="K34" s="175"/>
      <c r="L34" s="175"/>
      <c r="M34" s="175"/>
    </row>
    <row r="35" spans="1:13" ht="16.5" x14ac:dyDescent="0.45">
      <c r="A35" s="714"/>
      <c r="B35" s="714"/>
      <c r="C35" s="16"/>
      <c r="D35" s="16"/>
      <c r="E35" s="16"/>
      <c r="F35" s="16"/>
      <c r="G35" s="16"/>
      <c r="H35" s="16"/>
      <c r="I35" s="16"/>
      <c r="J35" s="16"/>
      <c r="K35" s="16"/>
      <c r="L35" s="16"/>
      <c r="M35" s="16"/>
    </row>
    <row r="36" spans="1:13" ht="78.75" customHeight="1" x14ac:dyDescent="0.45">
      <c r="A36" s="714"/>
      <c r="B36" s="714"/>
      <c r="C36" s="1000" t="s">
        <v>2530</v>
      </c>
      <c r="D36" s="1001"/>
      <c r="E36" s="1001"/>
      <c r="F36" s="1001"/>
      <c r="G36" s="1001"/>
      <c r="H36" s="1001"/>
      <c r="I36" s="1001"/>
      <c r="J36" s="1001"/>
      <c r="K36" s="1001"/>
      <c r="L36" s="1002"/>
      <c r="M36" s="188"/>
    </row>
    <row r="37" spans="1:13" ht="16.5" x14ac:dyDescent="0.45">
      <c r="A37" s="714"/>
      <c r="B37" s="714"/>
      <c r="C37" s="16"/>
      <c r="D37" s="16"/>
      <c r="E37" s="16"/>
      <c r="F37" s="16"/>
      <c r="G37" s="16"/>
      <c r="H37" s="16"/>
      <c r="I37" s="16"/>
      <c r="J37" s="16"/>
      <c r="K37" s="16"/>
      <c r="L37" s="16"/>
      <c r="M37" s="16"/>
    </row>
    <row r="38" spans="1:13" ht="17.5" x14ac:dyDescent="0.45">
      <c r="A38" s="714"/>
      <c r="B38" s="714"/>
      <c r="C38" s="176" t="s">
        <v>871</v>
      </c>
      <c r="D38" s="16"/>
      <c r="E38" s="16"/>
      <c r="F38" s="16"/>
      <c r="G38" s="16"/>
      <c r="H38" s="16"/>
      <c r="I38" s="16"/>
      <c r="J38" s="16"/>
      <c r="K38" s="16"/>
      <c r="L38" s="16"/>
      <c r="M38" s="16"/>
    </row>
    <row r="41" spans="1:13" ht="15" customHeight="1" x14ac:dyDescent="0.35">
      <c r="A41" s="714"/>
      <c r="B41" s="714"/>
      <c r="C41" s="1015"/>
      <c r="D41" s="1010" t="s">
        <v>2353</v>
      </c>
      <c r="E41" s="1011" t="s">
        <v>2356</v>
      </c>
      <c r="F41" s="1011"/>
      <c r="G41" s="1011"/>
      <c r="H41" s="1011"/>
      <c r="I41" s="1012"/>
      <c r="J41" s="714"/>
      <c r="K41" s="714"/>
      <c r="L41" s="714"/>
      <c r="M41" s="714"/>
    </row>
    <row r="42" spans="1:13" ht="16" x14ac:dyDescent="0.35">
      <c r="A42" s="24">
        <v>500</v>
      </c>
      <c r="B42" s="714"/>
      <c r="C42" s="951"/>
      <c r="D42" s="1010"/>
      <c r="E42" s="189" t="s">
        <v>847</v>
      </c>
      <c r="F42" s="168" t="s">
        <v>848</v>
      </c>
      <c r="G42" s="168" t="s">
        <v>849</v>
      </c>
      <c r="H42" s="168" t="s">
        <v>850</v>
      </c>
      <c r="I42" s="168" t="s">
        <v>852</v>
      </c>
      <c r="J42" s="714"/>
      <c r="K42" s="714"/>
      <c r="L42" s="714"/>
      <c r="M42" s="714"/>
    </row>
    <row r="43" spans="1:13" ht="57.75" customHeight="1" x14ac:dyDescent="0.35">
      <c r="A43" s="714"/>
      <c r="B43" s="714"/>
      <c r="C43" s="190" t="s">
        <v>2531</v>
      </c>
      <c r="D43" s="107" t="s">
        <v>2532</v>
      </c>
      <c r="E43" s="107" t="s">
        <v>2533</v>
      </c>
      <c r="F43" s="107" t="s">
        <v>2534</v>
      </c>
      <c r="G43" s="107" t="s">
        <v>2535</v>
      </c>
      <c r="H43" s="107" t="s">
        <v>2536</v>
      </c>
      <c r="I43" s="107" t="s">
        <v>2537</v>
      </c>
      <c r="J43" s="714"/>
      <c r="K43" s="714"/>
      <c r="L43" s="714"/>
      <c r="M43" s="714"/>
    </row>
    <row r="44" spans="1:13" ht="57.75" customHeight="1" x14ac:dyDescent="0.35">
      <c r="A44" s="714"/>
      <c r="B44" s="714"/>
      <c r="C44" s="139" t="s">
        <v>2538</v>
      </c>
      <c r="D44" s="107" t="s">
        <v>2501</v>
      </c>
      <c r="E44" s="107" t="s">
        <v>2539</v>
      </c>
      <c r="F44" s="107" t="s">
        <v>2540</v>
      </c>
      <c r="G44" s="107" t="s">
        <v>2541</v>
      </c>
      <c r="H44" s="107" t="s">
        <v>2542</v>
      </c>
      <c r="I44" s="107" t="s">
        <v>2543</v>
      </c>
      <c r="J44" s="714"/>
      <c r="K44" s="714"/>
      <c r="L44" s="714"/>
      <c r="M44" s="714"/>
    </row>
    <row r="45" spans="1:13" ht="57.75" customHeight="1" x14ac:dyDescent="0.35">
      <c r="A45" s="714"/>
      <c r="B45" s="714"/>
      <c r="C45" s="139" t="s">
        <v>2544</v>
      </c>
      <c r="D45" s="345" t="s">
        <v>2545</v>
      </c>
      <c r="E45" s="345" t="s">
        <v>2545</v>
      </c>
      <c r="F45" s="345" t="s">
        <v>2545</v>
      </c>
      <c r="G45" s="345" t="s">
        <v>2545</v>
      </c>
      <c r="H45" s="345" t="s">
        <v>2545</v>
      </c>
      <c r="I45" s="345" t="s">
        <v>2545</v>
      </c>
      <c r="J45" s="714"/>
      <c r="K45" s="714"/>
      <c r="L45" s="714"/>
      <c r="M45" s="714"/>
    </row>
    <row r="46" spans="1:13" ht="57.75" customHeight="1" x14ac:dyDescent="0.35">
      <c r="A46" s="714"/>
      <c r="B46" s="714"/>
      <c r="C46" s="139" t="s">
        <v>2546</v>
      </c>
      <c r="D46" s="351" t="s">
        <v>2547</v>
      </c>
      <c r="E46" s="351" t="s">
        <v>2547</v>
      </c>
      <c r="F46" s="351" t="s">
        <v>2547</v>
      </c>
      <c r="G46" s="351" t="s">
        <v>2547</v>
      </c>
      <c r="H46" s="351" t="s">
        <v>2547</v>
      </c>
      <c r="I46" s="351" t="s">
        <v>2547</v>
      </c>
      <c r="J46" s="714"/>
      <c r="K46" s="714"/>
      <c r="L46" s="714"/>
      <c r="M46" s="714"/>
    </row>
    <row r="47" spans="1:13" ht="25.5" customHeight="1" x14ac:dyDescent="0.35">
      <c r="A47" s="714"/>
      <c r="B47" s="714"/>
      <c r="C47" s="1016"/>
      <c r="D47" s="1017"/>
      <c r="E47" s="1017"/>
      <c r="F47" s="1017"/>
      <c r="G47" s="1017"/>
      <c r="H47" s="1017"/>
      <c r="I47" s="1018"/>
      <c r="J47" s="714"/>
      <c r="K47" s="714"/>
      <c r="L47" s="714"/>
      <c r="M47" s="714"/>
    </row>
    <row r="48" spans="1:13" ht="57.75" customHeight="1" x14ac:dyDescent="0.35">
      <c r="A48" s="714"/>
      <c r="B48" s="714"/>
      <c r="C48" s="190" t="s">
        <v>2548</v>
      </c>
      <c r="D48" s="345" t="s">
        <v>2501</v>
      </c>
      <c r="E48" s="345" t="s">
        <v>2549</v>
      </c>
      <c r="F48" s="345" t="s">
        <v>2550</v>
      </c>
      <c r="G48" s="345" t="s">
        <v>2551</v>
      </c>
      <c r="H48" s="345" t="s">
        <v>2552</v>
      </c>
      <c r="I48" s="345" t="s">
        <v>2553</v>
      </c>
      <c r="J48" s="714"/>
      <c r="K48" s="714"/>
      <c r="L48" s="714"/>
      <c r="M48" s="714"/>
    </row>
    <row r="49" spans="2:12" ht="57.75" customHeight="1" x14ac:dyDescent="0.35">
      <c r="B49" s="714"/>
      <c r="C49" s="139" t="s">
        <v>2554</v>
      </c>
      <c r="D49" s="345" t="s">
        <v>2555</v>
      </c>
      <c r="E49" s="345" t="s">
        <v>2555</v>
      </c>
      <c r="F49" s="345" t="s">
        <v>2555</v>
      </c>
      <c r="G49" s="345" t="s">
        <v>2555</v>
      </c>
      <c r="H49" s="345" t="s">
        <v>2555</v>
      </c>
      <c r="I49" s="345" t="s">
        <v>2555</v>
      </c>
      <c r="J49" s="714"/>
      <c r="K49" s="714"/>
      <c r="L49" s="714"/>
    </row>
    <row r="50" spans="2:12" ht="57.75" customHeight="1" x14ac:dyDescent="0.35">
      <c r="B50" s="714"/>
      <c r="C50" s="139" t="s">
        <v>2556</v>
      </c>
      <c r="D50" s="352" t="s">
        <v>2557</v>
      </c>
      <c r="E50" s="352" t="s">
        <v>2557</v>
      </c>
      <c r="F50" s="352" t="s">
        <v>2557</v>
      </c>
      <c r="G50" s="352" t="s">
        <v>2557</v>
      </c>
      <c r="H50" s="352" t="s">
        <v>2557</v>
      </c>
      <c r="I50" s="352" t="s">
        <v>2557</v>
      </c>
      <c r="J50" s="714"/>
      <c r="K50" s="714"/>
      <c r="L50" s="714"/>
    </row>
    <row r="63" spans="2:12" hidden="1" x14ac:dyDescent="0.35">
      <c r="B63" s="714"/>
      <c r="C63" s="714"/>
      <c r="D63" s="714"/>
      <c r="E63" s="714"/>
      <c r="F63" s="714"/>
      <c r="G63" s="714"/>
      <c r="H63" s="714"/>
      <c r="I63" s="714"/>
      <c r="J63" s="714"/>
      <c r="K63" s="714"/>
      <c r="L63" s="714"/>
    </row>
    <row r="64" spans="2:12" s="2" customFormat="1" hidden="1" x14ac:dyDescent="0.35">
      <c r="B64" s="425"/>
      <c r="C64" s="425"/>
      <c r="D64" s="425"/>
      <c r="E64" s="425"/>
      <c r="F64" s="425"/>
      <c r="G64" s="425"/>
      <c r="H64" s="425"/>
      <c r="I64" s="425"/>
      <c r="J64" s="425"/>
      <c r="K64" s="425"/>
      <c r="L64" s="425"/>
    </row>
    <row r="65" spans="2:13" s="16" customFormat="1" ht="17.5" hidden="1" x14ac:dyDescent="0.45">
      <c r="B65" s="404"/>
      <c r="C65" s="407" t="s">
        <v>2558</v>
      </c>
      <c r="D65" s="405"/>
      <c r="E65" s="405"/>
      <c r="F65" s="405"/>
      <c r="G65" s="406"/>
      <c r="H65" s="406"/>
      <c r="I65" s="405"/>
      <c r="J65" s="410"/>
      <c r="K65" s="410"/>
      <c r="L65" s="410"/>
      <c r="M65" s="175"/>
    </row>
    <row r="66" spans="2:13" s="16" customFormat="1" ht="16.5" hidden="1" x14ac:dyDescent="0.45">
      <c r="B66" s="410"/>
      <c r="C66" s="410"/>
      <c r="D66" s="410"/>
      <c r="E66" s="410"/>
      <c r="F66" s="410"/>
      <c r="G66" s="410"/>
      <c r="H66" s="410"/>
      <c r="I66" s="410"/>
      <c r="J66" s="410"/>
      <c r="K66" s="410"/>
      <c r="L66" s="410"/>
    </row>
    <row r="67" spans="2:13" s="16" customFormat="1" ht="74.25" hidden="1" customHeight="1" x14ac:dyDescent="0.45">
      <c r="B67" s="410"/>
      <c r="C67" s="971" t="s">
        <v>2559</v>
      </c>
      <c r="D67" s="972"/>
      <c r="E67" s="972"/>
      <c r="F67" s="972"/>
      <c r="G67" s="972"/>
      <c r="H67" s="972"/>
      <c r="I67" s="972"/>
      <c r="J67" s="972"/>
      <c r="K67" s="973"/>
      <c r="L67" s="426"/>
      <c r="M67" s="188"/>
    </row>
    <row r="68" spans="2:13" s="16" customFormat="1" ht="16.5" hidden="1" x14ac:dyDescent="0.45">
      <c r="B68" s="410"/>
      <c r="C68" s="410"/>
      <c r="D68" s="410"/>
      <c r="E68" s="410"/>
      <c r="F68" s="410"/>
      <c r="G68" s="410"/>
      <c r="H68" s="410"/>
      <c r="I68" s="410"/>
      <c r="J68" s="410"/>
      <c r="K68" s="410"/>
      <c r="L68" s="410"/>
    </row>
    <row r="69" spans="2:13" s="16" customFormat="1" ht="17.5" hidden="1" x14ac:dyDescent="0.45">
      <c r="B69" s="410"/>
      <c r="C69" s="411" t="s">
        <v>871</v>
      </c>
      <c r="D69" s="410"/>
      <c r="E69" s="410"/>
      <c r="F69" s="410"/>
      <c r="G69" s="410"/>
      <c r="H69" s="410"/>
      <c r="I69" s="410"/>
      <c r="J69" s="410"/>
      <c r="K69" s="410"/>
      <c r="L69" s="410"/>
    </row>
    <row r="70" spans="2:13" s="2" customFormat="1" hidden="1" x14ac:dyDescent="0.35">
      <c r="B70" s="425"/>
      <c r="C70" s="425"/>
      <c r="D70" s="425"/>
      <c r="E70" s="425"/>
      <c r="F70" s="425"/>
      <c r="G70" s="425"/>
      <c r="H70" s="425"/>
      <c r="I70" s="425"/>
      <c r="J70" s="425"/>
      <c r="K70" s="425"/>
      <c r="L70" s="425"/>
      <c r="M70" s="714"/>
    </row>
    <row r="71" spans="2:13" ht="20.149999999999999" hidden="1" customHeight="1" x14ac:dyDescent="0.45">
      <c r="B71" s="425"/>
      <c r="C71" s="1008" t="s">
        <v>2383</v>
      </c>
      <c r="D71" s="1009"/>
      <c r="E71" s="1009"/>
      <c r="F71" s="1009"/>
      <c r="G71" s="1009"/>
      <c r="H71" s="1009"/>
      <c r="I71" s="1009"/>
      <c r="J71" s="1009"/>
      <c r="K71" s="1009"/>
      <c r="L71" s="425"/>
      <c r="M71" s="714"/>
    </row>
    <row r="72" spans="2:13" hidden="1" x14ac:dyDescent="0.35">
      <c r="B72" s="425"/>
      <c r="C72" s="427"/>
      <c r="D72" s="428"/>
      <c r="E72" s="428"/>
      <c r="F72" s="428"/>
      <c r="G72" s="428"/>
      <c r="H72" s="428"/>
      <c r="I72" s="428"/>
      <c r="J72" s="428"/>
      <c r="K72" s="429"/>
      <c r="L72" s="425"/>
      <c r="M72" s="714"/>
    </row>
    <row r="73" spans="2:13" hidden="1" x14ac:dyDescent="0.35">
      <c r="B73" s="425"/>
      <c r="C73" s="430"/>
      <c r="D73" s="425"/>
      <c r="E73" s="425"/>
      <c r="F73" s="425"/>
      <c r="G73" s="425"/>
      <c r="H73" s="425"/>
      <c r="I73" s="425"/>
      <c r="J73" s="425"/>
      <c r="K73" s="431"/>
      <c r="L73" s="425"/>
      <c r="M73" s="714"/>
    </row>
    <row r="74" spans="2:13" hidden="1" x14ac:dyDescent="0.35">
      <c r="B74" s="425"/>
      <c r="C74" s="430"/>
      <c r="D74" s="425"/>
      <c r="E74" s="425"/>
      <c r="F74" s="425"/>
      <c r="G74" s="425"/>
      <c r="H74" s="425"/>
      <c r="I74" s="425"/>
      <c r="J74" s="425"/>
      <c r="K74" s="431"/>
      <c r="L74" s="425"/>
      <c r="M74" s="714"/>
    </row>
    <row r="75" spans="2:13" hidden="1" x14ac:dyDescent="0.35">
      <c r="B75" s="425"/>
      <c r="C75" s="430"/>
      <c r="D75" s="425"/>
      <c r="E75" s="425"/>
      <c r="F75" s="425"/>
      <c r="G75" s="425"/>
      <c r="H75" s="425"/>
      <c r="I75" s="425"/>
      <c r="J75" s="425"/>
      <c r="K75" s="431"/>
      <c r="L75" s="425"/>
      <c r="M75" s="714"/>
    </row>
    <row r="76" spans="2:13" hidden="1" x14ac:dyDescent="0.35">
      <c r="B76" s="425"/>
      <c r="C76" s="430"/>
      <c r="D76" s="425"/>
      <c r="E76" s="425"/>
      <c r="F76" s="425"/>
      <c r="G76" s="425"/>
      <c r="H76" s="425"/>
      <c r="I76" s="425"/>
      <c r="J76" s="425"/>
      <c r="K76" s="431"/>
      <c r="L76" s="425"/>
      <c r="M76" s="714"/>
    </row>
    <row r="77" spans="2:13" hidden="1" x14ac:dyDescent="0.35">
      <c r="B77" s="425"/>
      <c r="C77" s="430"/>
      <c r="D77" s="425"/>
      <c r="E77" s="425"/>
      <c r="F77" s="425"/>
      <c r="G77" s="425"/>
      <c r="H77" s="425"/>
      <c r="I77" s="425"/>
      <c r="J77" s="425"/>
      <c r="K77" s="431"/>
      <c r="L77" s="425"/>
      <c r="M77" s="714"/>
    </row>
    <row r="78" spans="2:13" hidden="1" x14ac:dyDescent="0.35">
      <c r="B78" s="425"/>
      <c r="C78" s="430"/>
      <c r="D78" s="425"/>
      <c r="E78" s="425"/>
      <c r="F78" s="425"/>
      <c r="G78" s="425"/>
      <c r="H78" s="425"/>
      <c r="I78" s="425"/>
      <c r="J78" s="425"/>
      <c r="K78" s="431"/>
      <c r="L78" s="425"/>
      <c r="M78" s="714"/>
    </row>
    <row r="79" spans="2:13" hidden="1" x14ac:dyDescent="0.35">
      <c r="B79" s="425"/>
      <c r="C79" s="430"/>
      <c r="D79" s="425"/>
      <c r="E79" s="425"/>
      <c r="F79" s="425"/>
      <c r="G79" s="425"/>
      <c r="H79" s="425"/>
      <c r="I79" s="425"/>
      <c r="J79" s="425"/>
      <c r="K79" s="431"/>
      <c r="L79" s="425"/>
      <c r="M79" s="714"/>
    </row>
    <row r="80" spans="2:13" hidden="1" x14ac:dyDescent="0.35">
      <c r="B80" s="425"/>
      <c r="C80" s="430"/>
      <c r="D80" s="425"/>
      <c r="E80" s="425"/>
      <c r="F80" s="425"/>
      <c r="G80" s="425"/>
      <c r="H80" s="425"/>
      <c r="I80" s="425"/>
      <c r="J80" s="425"/>
      <c r="K80" s="431"/>
      <c r="L80" s="425"/>
      <c r="M80" s="714"/>
    </row>
    <row r="81" spans="2:12" hidden="1" x14ac:dyDescent="0.35">
      <c r="B81" s="425"/>
      <c r="C81" s="430"/>
      <c r="D81" s="425"/>
      <c r="E81" s="425"/>
      <c r="F81" s="425"/>
      <c r="G81" s="425"/>
      <c r="H81" s="425"/>
      <c r="I81" s="425"/>
      <c r="J81" s="425"/>
      <c r="K81" s="431"/>
      <c r="L81" s="425"/>
    </row>
    <row r="82" spans="2:12" hidden="1" x14ac:dyDescent="0.35">
      <c r="B82" s="425"/>
      <c r="C82" s="430"/>
      <c r="D82" s="425"/>
      <c r="E82" s="425"/>
      <c r="F82" s="425"/>
      <c r="G82" s="425"/>
      <c r="H82" s="425"/>
      <c r="I82" s="425"/>
      <c r="J82" s="425"/>
      <c r="K82" s="431"/>
      <c r="L82" s="425"/>
    </row>
    <row r="83" spans="2:12" hidden="1" x14ac:dyDescent="0.35">
      <c r="B83" s="425"/>
      <c r="C83" s="430"/>
      <c r="D83" s="425"/>
      <c r="E83" s="425"/>
      <c r="F83" s="425"/>
      <c r="G83" s="425"/>
      <c r="H83" s="425"/>
      <c r="I83" s="425"/>
      <c r="J83" s="425"/>
      <c r="K83" s="431"/>
      <c r="L83" s="425"/>
    </row>
    <row r="84" spans="2:12" hidden="1" x14ac:dyDescent="0.35">
      <c r="B84" s="425"/>
      <c r="C84" s="430"/>
      <c r="D84" s="425"/>
      <c r="E84" s="425"/>
      <c r="F84" s="425"/>
      <c r="G84" s="425"/>
      <c r="H84" s="425"/>
      <c r="I84" s="425"/>
      <c r="J84" s="425"/>
      <c r="K84" s="431"/>
      <c r="L84" s="425"/>
    </row>
    <row r="85" spans="2:12" hidden="1" x14ac:dyDescent="0.35">
      <c r="B85" s="425"/>
      <c r="C85" s="430"/>
      <c r="D85" s="425"/>
      <c r="E85" s="425"/>
      <c r="F85" s="425"/>
      <c r="G85" s="425"/>
      <c r="H85" s="425"/>
      <c r="I85" s="425"/>
      <c r="J85" s="425"/>
      <c r="K85" s="431"/>
      <c r="L85" s="425"/>
    </row>
    <row r="86" spans="2:12" hidden="1" x14ac:dyDescent="0.35">
      <c r="B86" s="425"/>
      <c r="C86" s="430"/>
      <c r="D86" s="425"/>
      <c r="E86" s="425"/>
      <c r="F86" s="425"/>
      <c r="G86" s="425"/>
      <c r="H86" s="425"/>
      <c r="I86" s="425"/>
      <c r="J86" s="425"/>
      <c r="K86" s="431"/>
      <c r="L86" s="425"/>
    </row>
    <row r="87" spans="2:12" hidden="1" x14ac:dyDescent="0.35">
      <c r="B87" s="425"/>
      <c r="C87" s="430"/>
      <c r="D87" s="425"/>
      <c r="E87" s="425"/>
      <c r="F87" s="425"/>
      <c r="G87" s="425"/>
      <c r="H87" s="425"/>
      <c r="I87" s="425"/>
      <c r="J87" s="425"/>
      <c r="K87" s="431"/>
      <c r="L87" s="425"/>
    </row>
    <row r="88" spans="2:12" hidden="1" x14ac:dyDescent="0.35">
      <c r="B88" s="425"/>
      <c r="C88" s="432"/>
      <c r="D88" s="433"/>
      <c r="E88" s="433"/>
      <c r="F88" s="433"/>
      <c r="G88" s="433"/>
      <c r="H88" s="433"/>
      <c r="I88" s="433"/>
      <c r="J88" s="433"/>
      <c r="K88" s="434"/>
      <c r="L88" s="425"/>
    </row>
    <row r="89" spans="2:12" s="2" customFormat="1" hidden="1" x14ac:dyDescent="0.35">
      <c r="B89" s="425"/>
      <c r="C89" s="425"/>
      <c r="D89" s="425"/>
      <c r="E89" s="425"/>
      <c r="F89" s="425"/>
      <c r="G89" s="425"/>
      <c r="H89" s="425"/>
      <c r="I89" s="425"/>
      <c r="J89" s="425"/>
      <c r="K89" s="425"/>
      <c r="L89" s="425"/>
    </row>
    <row r="90" spans="2:12" hidden="1" x14ac:dyDescent="0.35">
      <c r="B90" s="425"/>
      <c r="C90" s="425"/>
      <c r="D90" s="425"/>
      <c r="E90" s="425"/>
      <c r="F90" s="425"/>
      <c r="G90" s="425"/>
      <c r="H90" s="425"/>
      <c r="I90" s="425"/>
      <c r="J90" s="425"/>
      <c r="K90" s="425"/>
      <c r="L90" s="425"/>
    </row>
    <row r="91" spans="2:12" ht="20.149999999999999" hidden="1" customHeight="1" x14ac:dyDescent="0.45">
      <c r="B91" s="425"/>
      <c r="C91" s="1005" t="s">
        <v>2389</v>
      </c>
      <c r="D91" s="1006"/>
      <c r="E91" s="1006"/>
      <c r="F91" s="1006"/>
      <c r="G91" s="1006"/>
      <c r="H91" s="1006"/>
      <c r="I91" s="1006"/>
      <c r="J91" s="1006"/>
      <c r="K91" s="1007"/>
      <c r="L91" s="425"/>
    </row>
    <row r="92" spans="2:12" hidden="1" x14ac:dyDescent="0.35">
      <c r="B92" s="425"/>
      <c r="C92" s="430"/>
      <c r="D92" s="425"/>
      <c r="E92" s="425"/>
      <c r="F92" s="425"/>
      <c r="G92" s="425"/>
      <c r="H92" s="425"/>
      <c r="I92" s="425"/>
      <c r="J92" s="425"/>
      <c r="K92" s="431"/>
      <c r="L92" s="425"/>
    </row>
    <row r="93" spans="2:12" hidden="1" x14ac:dyDescent="0.35">
      <c r="B93" s="425"/>
      <c r="C93" s="430"/>
      <c r="D93" s="425"/>
      <c r="E93" s="425"/>
      <c r="F93" s="425"/>
      <c r="G93" s="425"/>
      <c r="H93" s="425"/>
      <c r="I93" s="425"/>
      <c r="J93" s="425"/>
      <c r="K93" s="431"/>
      <c r="L93" s="425"/>
    </row>
    <row r="94" spans="2:12" hidden="1" x14ac:dyDescent="0.35">
      <c r="B94" s="425"/>
      <c r="C94" s="430"/>
      <c r="D94" s="425"/>
      <c r="E94" s="425"/>
      <c r="F94" s="425"/>
      <c r="G94" s="425"/>
      <c r="H94" s="425"/>
      <c r="I94" s="425"/>
      <c r="J94" s="425"/>
      <c r="K94" s="431"/>
      <c r="L94" s="425"/>
    </row>
    <row r="95" spans="2:12" hidden="1" x14ac:dyDescent="0.35">
      <c r="B95" s="425"/>
      <c r="C95" s="430"/>
      <c r="D95" s="425"/>
      <c r="E95" s="425"/>
      <c r="F95" s="425"/>
      <c r="G95" s="425"/>
      <c r="H95" s="425"/>
      <c r="I95" s="425"/>
      <c r="J95" s="425"/>
      <c r="K95" s="431"/>
      <c r="L95" s="425"/>
    </row>
    <row r="96" spans="2:12" hidden="1" x14ac:dyDescent="0.35">
      <c r="B96" s="425"/>
      <c r="C96" s="430"/>
      <c r="D96" s="425"/>
      <c r="E96" s="425"/>
      <c r="F96" s="425"/>
      <c r="G96" s="425"/>
      <c r="H96" s="425"/>
      <c r="I96" s="425"/>
      <c r="J96" s="425"/>
      <c r="K96" s="431"/>
      <c r="L96" s="425"/>
    </row>
    <row r="97" spans="2:12" hidden="1" x14ac:dyDescent="0.35">
      <c r="B97" s="425"/>
      <c r="C97" s="430"/>
      <c r="D97" s="425"/>
      <c r="E97" s="425"/>
      <c r="F97" s="425"/>
      <c r="G97" s="425"/>
      <c r="H97" s="425"/>
      <c r="I97" s="425"/>
      <c r="J97" s="425"/>
      <c r="K97" s="431"/>
      <c r="L97" s="425"/>
    </row>
    <row r="98" spans="2:12" hidden="1" x14ac:dyDescent="0.35">
      <c r="B98" s="425"/>
      <c r="C98" s="430"/>
      <c r="D98" s="425"/>
      <c r="E98" s="425"/>
      <c r="F98" s="425"/>
      <c r="G98" s="425"/>
      <c r="H98" s="425"/>
      <c r="I98" s="425"/>
      <c r="J98" s="425"/>
      <c r="K98" s="431"/>
      <c r="L98" s="425"/>
    </row>
    <row r="99" spans="2:12" hidden="1" x14ac:dyDescent="0.35">
      <c r="B99" s="425"/>
      <c r="C99" s="430"/>
      <c r="D99" s="425"/>
      <c r="E99" s="425"/>
      <c r="F99" s="425"/>
      <c r="G99" s="425"/>
      <c r="H99" s="425"/>
      <c r="I99" s="425"/>
      <c r="J99" s="425"/>
      <c r="K99" s="431"/>
      <c r="L99" s="425"/>
    </row>
    <row r="100" spans="2:12" hidden="1" x14ac:dyDescent="0.35">
      <c r="B100" s="425"/>
      <c r="C100" s="430"/>
      <c r="D100" s="425"/>
      <c r="E100" s="425"/>
      <c r="F100" s="425"/>
      <c r="G100" s="425"/>
      <c r="H100" s="425"/>
      <c r="I100" s="425"/>
      <c r="J100" s="425"/>
      <c r="K100" s="431"/>
      <c r="L100" s="425"/>
    </row>
    <row r="101" spans="2:12" hidden="1" x14ac:dyDescent="0.35">
      <c r="B101" s="425"/>
      <c r="C101" s="430"/>
      <c r="D101" s="425"/>
      <c r="E101" s="425"/>
      <c r="F101" s="425"/>
      <c r="G101" s="425"/>
      <c r="H101" s="425"/>
      <c r="I101" s="425"/>
      <c r="J101" s="425"/>
      <c r="K101" s="431"/>
      <c r="L101" s="425"/>
    </row>
    <row r="102" spans="2:12" hidden="1" x14ac:dyDescent="0.35">
      <c r="B102" s="425"/>
      <c r="C102" s="430"/>
      <c r="D102" s="425"/>
      <c r="E102" s="425"/>
      <c r="F102" s="425"/>
      <c r="G102" s="425"/>
      <c r="H102" s="425"/>
      <c r="I102" s="425"/>
      <c r="J102" s="425"/>
      <c r="K102" s="431"/>
      <c r="L102" s="425"/>
    </row>
    <row r="103" spans="2:12" hidden="1" x14ac:dyDescent="0.35">
      <c r="B103" s="425"/>
      <c r="C103" s="430"/>
      <c r="D103" s="425"/>
      <c r="E103" s="425"/>
      <c r="F103" s="425"/>
      <c r="G103" s="425"/>
      <c r="H103" s="425"/>
      <c r="I103" s="425"/>
      <c r="J103" s="425"/>
      <c r="K103" s="431"/>
      <c r="L103" s="425"/>
    </row>
    <row r="104" spans="2:12" hidden="1" x14ac:dyDescent="0.35">
      <c r="B104" s="425"/>
      <c r="C104" s="430"/>
      <c r="D104" s="425"/>
      <c r="E104" s="425"/>
      <c r="F104" s="425"/>
      <c r="G104" s="425"/>
      <c r="H104" s="425"/>
      <c r="I104" s="425"/>
      <c r="J104" s="425"/>
      <c r="K104" s="431"/>
      <c r="L104" s="425"/>
    </row>
    <row r="105" spans="2:12" hidden="1" x14ac:dyDescent="0.35">
      <c r="B105" s="425"/>
      <c r="C105" s="430"/>
      <c r="D105" s="425"/>
      <c r="E105" s="425"/>
      <c r="F105" s="425"/>
      <c r="G105" s="425"/>
      <c r="H105" s="425"/>
      <c r="I105" s="425"/>
      <c r="J105" s="425"/>
      <c r="K105" s="431"/>
      <c r="L105" s="425"/>
    </row>
    <row r="106" spans="2:12" hidden="1" x14ac:dyDescent="0.35">
      <c r="B106" s="425"/>
      <c r="C106" s="430"/>
      <c r="D106" s="425"/>
      <c r="E106" s="425"/>
      <c r="F106" s="425"/>
      <c r="G106" s="425"/>
      <c r="H106" s="425"/>
      <c r="I106" s="425"/>
      <c r="J106" s="425"/>
      <c r="K106" s="431"/>
      <c r="L106" s="425"/>
    </row>
    <row r="107" spans="2:12" hidden="1" x14ac:dyDescent="0.35">
      <c r="B107" s="425"/>
      <c r="C107" s="430"/>
      <c r="D107" s="425"/>
      <c r="E107" s="425"/>
      <c r="F107" s="425"/>
      <c r="G107" s="425"/>
      <c r="H107" s="425"/>
      <c r="I107" s="425"/>
      <c r="J107" s="425"/>
      <c r="K107" s="431"/>
      <c r="L107" s="425"/>
    </row>
    <row r="108" spans="2:12" hidden="1" x14ac:dyDescent="0.35">
      <c r="B108" s="425"/>
      <c r="C108" s="432"/>
      <c r="D108" s="433"/>
      <c r="E108" s="433"/>
      <c r="F108" s="433"/>
      <c r="G108" s="433"/>
      <c r="H108" s="433"/>
      <c r="I108" s="433"/>
      <c r="J108" s="433"/>
      <c r="K108" s="434"/>
      <c r="L108" s="425"/>
    </row>
    <row r="109" spans="2:12" s="2" customFormat="1" hidden="1" x14ac:dyDescent="0.35">
      <c r="B109" s="425"/>
      <c r="C109" s="425"/>
      <c r="D109" s="425"/>
      <c r="E109" s="425"/>
      <c r="F109" s="425"/>
      <c r="G109" s="425"/>
      <c r="H109" s="425"/>
      <c r="I109" s="425"/>
      <c r="J109" s="425"/>
      <c r="K109" s="425"/>
      <c r="L109" s="425"/>
    </row>
    <row r="110" spans="2:12" hidden="1" x14ac:dyDescent="0.35">
      <c r="B110" s="425"/>
      <c r="C110" s="425"/>
      <c r="D110" s="425"/>
      <c r="E110" s="425"/>
      <c r="F110" s="425"/>
      <c r="G110" s="425"/>
      <c r="H110" s="425"/>
      <c r="I110" s="425"/>
      <c r="J110" s="425"/>
      <c r="K110" s="425"/>
      <c r="L110" s="425"/>
    </row>
    <row r="111" spans="2:12" ht="20.149999999999999" hidden="1" customHeight="1" x14ac:dyDescent="0.45">
      <c r="B111" s="425"/>
      <c r="C111" s="1003" t="s">
        <v>2392</v>
      </c>
      <c r="D111" s="1004"/>
      <c r="E111" s="1004"/>
      <c r="F111" s="1004"/>
      <c r="G111" s="1004"/>
      <c r="H111" s="1004"/>
      <c r="I111" s="1004"/>
      <c r="J111" s="1004"/>
      <c r="K111" s="1004"/>
      <c r="L111" s="425"/>
    </row>
    <row r="112" spans="2:12" hidden="1" x14ac:dyDescent="0.35">
      <c r="B112" s="425"/>
      <c r="C112" s="427"/>
      <c r="D112" s="428"/>
      <c r="E112" s="428"/>
      <c r="F112" s="428"/>
      <c r="G112" s="428"/>
      <c r="H112" s="428"/>
      <c r="I112" s="428"/>
      <c r="J112" s="428"/>
      <c r="K112" s="429"/>
      <c r="L112" s="425"/>
    </row>
    <row r="113" spans="2:12" hidden="1" x14ac:dyDescent="0.35">
      <c r="B113" s="425"/>
      <c r="C113" s="430"/>
      <c r="D113" s="425"/>
      <c r="E113" s="425"/>
      <c r="F113" s="425"/>
      <c r="G113" s="425"/>
      <c r="H113" s="425"/>
      <c r="I113" s="425"/>
      <c r="J113" s="425"/>
      <c r="K113" s="431"/>
      <c r="L113" s="425"/>
    </row>
    <row r="114" spans="2:12" hidden="1" x14ac:dyDescent="0.35">
      <c r="B114" s="425"/>
      <c r="C114" s="430"/>
      <c r="D114" s="425"/>
      <c r="E114" s="425"/>
      <c r="F114" s="425"/>
      <c r="G114" s="425"/>
      <c r="H114" s="425"/>
      <c r="I114" s="425"/>
      <c r="J114" s="425"/>
      <c r="K114" s="431"/>
      <c r="L114" s="425"/>
    </row>
    <row r="115" spans="2:12" hidden="1" x14ac:dyDescent="0.35">
      <c r="B115" s="425"/>
      <c r="C115" s="430"/>
      <c r="D115" s="425"/>
      <c r="E115" s="425"/>
      <c r="F115" s="425"/>
      <c r="G115" s="425"/>
      <c r="H115" s="425"/>
      <c r="I115" s="425"/>
      <c r="J115" s="425"/>
      <c r="K115" s="431"/>
      <c r="L115" s="425"/>
    </row>
    <row r="116" spans="2:12" hidden="1" x14ac:dyDescent="0.35">
      <c r="B116" s="425"/>
      <c r="C116" s="430"/>
      <c r="D116" s="425"/>
      <c r="E116" s="425"/>
      <c r="F116" s="425"/>
      <c r="G116" s="425"/>
      <c r="H116" s="425"/>
      <c r="I116" s="425"/>
      <c r="J116" s="425"/>
      <c r="K116" s="431"/>
      <c r="L116" s="425"/>
    </row>
    <row r="117" spans="2:12" hidden="1" x14ac:dyDescent="0.35">
      <c r="B117" s="425"/>
      <c r="C117" s="430"/>
      <c r="D117" s="425"/>
      <c r="E117" s="425"/>
      <c r="F117" s="425"/>
      <c r="G117" s="425"/>
      <c r="H117" s="425"/>
      <c r="I117" s="425"/>
      <c r="J117" s="425"/>
      <c r="K117" s="431"/>
      <c r="L117" s="425"/>
    </row>
    <row r="118" spans="2:12" hidden="1" x14ac:dyDescent="0.35">
      <c r="B118" s="425"/>
      <c r="C118" s="430"/>
      <c r="D118" s="425"/>
      <c r="E118" s="425"/>
      <c r="F118" s="425"/>
      <c r="G118" s="425"/>
      <c r="H118" s="425"/>
      <c r="I118" s="425"/>
      <c r="J118" s="425"/>
      <c r="K118" s="431"/>
      <c r="L118" s="425"/>
    </row>
    <row r="119" spans="2:12" hidden="1" x14ac:dyDescent="0.35">
      <c r="B119" s="425"/>
      <c r="C119" s="430"/>
      <c r="D119" s="425"/>
      <c r="E119" s="425"/>
      <c r="F119" s="425"/>
      <c r="G119" s="425"/>
      <c r="H119" s="425"/>
      <c r="I119" s="425"/>
      <c r="J119" s="425"/>
      <c r="K119" s="431"/>
      <c r="L119" s="425"/>
    </row>
    <row r="120" spans="2:12" hidden="1" x14ac:dyDescent="0.35">
      <c r="B120" s="425"/>
      <c r="C120" s="430"/>
      <c r="D120" s="425"/>
      <c r="E120" s="425"/>
      <c r="F120" s="425"/>
      <c r="G120" s="425"/>
      <c r="H120" s="425"/>
      <c r="I120" s="425"/>
      <c r="J120" s="425"/>
      <c r="K120" s="431"/>
      <c r="L120" s="425"/>
    </row>
    <row r="121" spans="2:12" hidden="1" x14ac:dyDescent="0.35">
      <c r="B121" s="425"/>
      <c r="C121" s="430"/>
      <c r="D121" s="425"/>
      <c r="E121" s="425"/>
      <c r="F121" s="425"/>
      <c r="G121" s="425"/>
      <c r="H121" s="425"/>
      <c r="I121" s="425"/>
      <c r="J121" s="425"/>
      <c r="K121" s="431"/>
      <c r="L121" s="425"/>
    </row>
    <row r="122" spans="2:12" hidden="1" x14ac:dyDescent="0.35">
      <c r="B122" s="425"/>
      <c r="C122" s="430"/>
      <c r="D122" s="425"/>
      <c r="E122" s="425"/>
      <c r="F122" s="425"/>
      <c r="G122" s="425"/>
      <c r="H122" s="425"/>
      <c r="I122" s="425"/>
      <c r="J122" s="425"/>
      <c r="K122" s="431"/>
      <c r="L122" s="425"/>
    </row>
    <row r="123" spans="2:12" hidden="1" x14ac:dyDescent="0.35">
      <c r="B123" s="425"/>
      <c r="C123" s="430"/>
      <c r="D123" s="425"/>
      <c r="E123" s="425"/>
      <c r="F123" s="425"/>
      <c r="G123" s="425"/>
      <c r="H123" s="425"/>
      <c r="I123" s="425"/>
      <c r="J123" s="425"/>
      <c r="K123" s="431"/>
      <c r="L123" s="425"/>
    </row>
    <row r="124" spans="2:12" hidden="1" x14ac:dyDescent="0.35">
      <c r="B124" s="425"/>
      <c r="C124" s="430"/>
      <c r="D124" s="425"/>
      <c r="E124" s="425"/>
      <c r="F124" s="425"/>
      <c r="G124" s="425"/>
      <c r="H124" s="425"/>
      <c r="I124" s="425"/>
      <c r="J124" s="425"/>
      <c r="K124" s="431"/>
      <c r="L124" s="425"/>
    </row>
    <row r="125" spans="2:12" hidden="1" x14ac:dyDescent="0.35">
      <c r="B125" s="425"/>
      <c r="C125" s="430"/>
      <c r="D125" s="425"/>
      <c r="E125" s="425"/>
      <c r="F125" s="425"/>
      <c r="G125" s="425"/>
      <c r="H125" s="425"/>
      <c r="I125" s="425"/>
      <c r="J125" s="425"/>
      <c r="K125" s="431"/>
      <c r="L125" s="425"/>
    </row>
    <row r="126" spans="2:12" hidden="1" x14ac:dyDescent="0.35">
      <c r="B126" s="425"/>
      <c r="C126" s="430"/>
      <c r="D126" s="425"/>
      <c r="E126" s="425"/>
      <c r="F126" s="425"/>
      <c r="G126" s="425"/>
      <c r="H126" s="425"/>
      <c r="I126" s="425"/>
      <c r="J126" s="425"/>
      <c r="K126" s="431"/>
      <c r="L126" s="425"/>
    </row>
    <row r="127" spans="2:12" hidden="1" x14ac:dyDescent="0.35">
      <c r="B127" s="425"/>
      <c r="C127" s="430"/>
      <c r="D127" s="425"/>
      <c r="E127" s="425"/>
      <c r="F127" s="425"/>
      <c r="G127" s="425"/>
      <c r="H127" s="425"/>
      <c r="I127" s="425"/>
      <c r="J127" s="425"/>
      <c r="K127" s="431"/>
      <c r="L127" s="425"/>
    </row>
    <row r="128" spans="2:12" hidden="1" x14ac:dyDescent="0.35">
      <c r="B128" s="425"/>
      <c r="C128" s="432"/>
      <c r="D128" s="433"/>
      <c r="E128" s="433"/>
      <c r="F128" s="433"/>
      <c r="G128" s="433"/>
      <c r="H128" s="433"/>
      <c r="I128" s="433"/>
      <c r="J128" s="433"/>
      <c r="K128" s="434"/>
      <c r="L128" s="425"/>
    </row>
    <row r="129" spans="2:12" hidden="1" x14ac:dyDescent="0.35">
      <c r="B129" s="425"/>
      <c r="C129" s="425"/>
      <c r="D129" s="425"/>
      <c r="E129" s="425"/>
      <c r="F129" s="425"/>
      <c r="G129" s="425"/>
      <c r="H129" s="425"/>
      <c r="I129" s="425"/>
      <c r="J129" s="425"/>
      <c r="K129" s="425"/>
      <c r="L129" s="425"/>
    </row>
  </sheetData>
  <sheetProtection formatColumns="0"/>
  <mergeCells count="25">
    <mergeCell ref="C41:C42"/>
    <mergeCell ref="C47:I47"/>
    <mergeCell ref="C10:M10"/>
    <mergeCell ref="C14:C15"/>
    <mergeCell ref="D14:D15"/>
    <mergeCell ref="E14:E15"/>
    <mergeCell ref="F14:F15"/>
    <mergeCell ref="G14:G15"/>
    <mergeCell ref="H14:M14"/>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3" width="18" style="2" customWidth="1"/>
    <col min="14" max="26" width="10.453125" style="2" hidden="1" customWidth="1"/>
    <col min="27" max="27" width="0" hidden="1"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171"/>
      <c r="K4" s="171"/>
      <c r="L4" s="8" t="s">
        <v>394</v>
      </c>
      <c r="M4" s="9" t="str">
        <f>'010'!E8</f>
        <v>1234</v>
      </c>
    </row>
    <row r="5" spans="1:13" s="16" customFormat="1" ht="16.5" x14ac:dyDescent="0.45">
      <c r="A5" s="3"/>
      <c r="B5" s="164"/>
      <c r="C5" s="164"/>
      <c r="D5" s="165"/>
      <c r="E5" s="165"/>
      <c r="F5" s="165"/>
      <c r="G5" s="166"/>
      <c r="H5" s="165"/>
    </row>
    <row r="6" spans="1:13" s="16" customFormat="1" ht="17.5" x14ac:dyDescent="0.45">
      <c r="A6" s="3"/>
      <c r="B6" s="164"/>
      <c r="C6" s="167" t="s">
        <v>2560</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2349</v>
      </c>
      <c r="D8" s="173"/>
      <c r="E8" s="173"/>
      <c r="F8" s="173"/>
      <c r="G8" s="174"/>
      <c r="H8" s="173"/>
      <c r="I8" s="175"/>
      <c r="J8" s="175"/>
      <c r="K8" s="175"/>
      <c r="L8" s="175"/>
    </row>
    <row r="9" spans="1:13" s="16" customFormat="1" ht="16.5" x14ac:dyDescent="0.45"/>
    <row r="10" spans="1:13" s="16" customFormat="1" ht="31.5" customHeight="1" x14ac:dyDescent="0.45">
      <c r="C10" s="1033" t="s">
        <v>2561</v>
      </c>
      <c r="D10" s="1034"/>
      <c r="E10" s="1034"/>
      <c r="F10" s="1034"/>
      <c r="G10" s="1034"/>
      <c r="H10" s="1034"/>
      <c r="I10" s="1034"/>
      <c r="J10" s="1034"/>
      <c r="K10" s="1034"/>
      <c r="L10" s="1035"/>
    </row>
    <row r="11" spans="1:13" s="16" customFormat="1" ht="12.75" customHeight="1" x14ac:dyDescent="0.45"/>
    <row r="12" spans="1:13" s="16" customFormat="1" ht="17.5" x14ac:dyDescent="0.45">
      <c r="C12" s="176" t="s">
        <v>871</v>
      </c>
    </row>
    <row r="14" spans="1:13" s="16" customFormat="1" ht="38.25" customHeight="1" x14ac:dyDescent="0.45">
      <c r="C14" s="962" t="s">
        <v>2351</v>
      </c>
      <c r="D14" s="893" t="s">
        <v>2352</v>
      </c>
      <c r="E14" s="893" t="s">
        <v>2353</v>
      </c>
      <c r="F14" s="893" t="s">
        <v>2354</v>
      </c>
      <c r="G14" s="966" t="s">
        <v>2355</v>
      </c>
      <c r="H14" s="841" t="s">
        <v>2356</v>
      </c>
      <c r="I14" s="896"/>
      <c r="J14" s="896"/>
      <c r="K14" s="896"/>
      <c r="L14" s="842"/>
      <c r="M14" s="177" t="s">
        <v>2357</v>
      </c>
    </row>
    <row r="15" spans="1:13" s="16" customFormat="1" ht="16.5" x14ac:dyDescent="0.45">
      <c r="C15" s="877"/>
      <c r="D15" s="894"/>
      <c r="E15" s="894"/>
      <c r="F15" s="894"/>
      <c r="G15" s="1036"/>
      <c r="H15" s="168" t="s">
        <v>847</v>
      </c>
      <c r="I15" s="168" t="s">
        <v>848</v>
      </c>
      <c r="J15" s="168" t="s">
        <v>849</v>
      </c>
      <c r="K15" s="168" t="s">
        <v>850</v>
      </c>
      <c r="L15" s="168" t="s">
        <v>852</v>
      </c>
      <c r="M15" s="168" t="s">
        <v>852</v>
      </c>
    </row>
    <row r="16" spans="1:13" s="16" customFormat="1" ht="16.5" x14ac:dyDescent="0.45">
      <c r="C16" s="963"/>
      <c r="D16" s="54" t="s">
        <v>502</v>
      </c>
      <c r="E16" s="54" t="s">
        <v>503</v>
      </c>
      <c r="F16" s="54" t="s">
        <v>524</v>
      </c>
      <c r="G16" s="54" t="s">
        <v>525</v>
      </c>
      <c r="H16" s="168" t="s">
        <v>526</v>
      </c>
      <c r="I16" s="168" t="s">
        <v>527</v>
      </c>
      <c r="J16" s="168" t="s">
        <v>528</v>
      </c>
      <c r="K16" s="168" t="s">
        <v>529</v>
      </c>
      <c r="L16" s="168" t="s">
        <v>530</v>
      </c>
      <c r="M16" s="168" t="s">
        <v>1753</v>
      </c>
    </row>
    <row r="17" spans="1:26" s="16" customFormat="1" ht="40.15" customHeight="1" x14ac:dyDescent="0.45">
      <c r="C17" s="179" t="s">
        <v>2358</v>
      </c>
      <c r="D17" s="516" t="s">
        <v>2478</v>
      </c>
      <c r="E17" s="265">
        <v>0</v>
      </c>
      <c r="F17" s="516" t="s">
        <v>2480</v>
      </c>
      <c r="G17" s="516" t="s">
        <v>2481</v>
      </c>
      <c r="H17" s="265">
        <v>0</v>
      </c>
      <c r="I17" s="265" t="s">
        <v>2359</v>
      </c>
      <c r="J17" s="265" t="s">
        <v>2360</v>
      </c>
      <c r="K17" s="265" t="s">
        <v>2361</v>
      </c>
      <c r="L17" s="343" t="s">
        <v>2562</v>
      </c>
      <c r="M17" s="343" t="s">
        <v>2563</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15" hidden="1" customHeight="1" x14ac:dyDescent="0.45">
      <c r="C18" s="179" t="s">
        <v>2363</v>
      </c>
      <c r="D18" s="516" t="s">
        <v>2478</v>
      </c>
      <c r="E18" s="265">
        <v>0</v>
      </c>
      <c r="F18" s="516" t="s">
        <v>2480</v>
      </c>
      <c r="G18" s="516" t="s">
        <v>2481</v>
      </c>
      <c r="H18" s="265">
        <v>0</v>
      </c>
      <c r="I18" s="265" t="s">
        <v>2359</v>
      </c>
      <c r="J18" s="265" t="s">
        <v>2360</v>
      </c>
      <c r="K18" s="265" t="s">
        <v>2361</v>
      </c>
      <c r="L18" s="343" t="s">
        <v>2362</v>
      </c>
      <c r="M18" s="343"/>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15" customHeight="1" x14ac:dyDescent="0.45">
      <c r="C19" s="181" t="s">
        <v>2364</v>
      </c>
      <c r="D19" s="516" t="s">
        <v>2489</v>
      </c>
      <c r="E19" s="265">
        <v>0</v>
      </c>
      <c r="F19" s="516" t="s">
        <v>2491</v>
      </c>
      <c r="G19" s="516" t="s">
        <v>2492</v>
      </c>
      <c r="H19" s="265">
        <v>0</v>
      </c>
      <c r="I19" s="265" t="s">
        <v>2359</v>
      </c>
      <c r="J19" s="265" t="s">
        <v>2360</v>
      </c>
      <c r="K19" s="265" t="s">
        <v>2361</v>
      </c>
      <c r="L19" s="343" t="s">
        <v>2562</v>
      </c>
      <c r="M19" s="343" t="s">
        <v>2563</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x14ac:dyDescent="0.45">
      <c r="C20" s="332" t="s">
        <v>514</v>
      </c>
      <c r="D20" s="516" t="s">
        <v>2500</v>
      </c>
      <c r="E20" s="355" t="s">
        <v>2564</v>
      </c>
      <c r="F20" s="333"/>
      <c r="G20" s="333"/>
      <c r="H20" s="265">
        <v>0</v>
      </c>
      <c r="I20" s="265" t="s">
        <v>2359</v>
      </c>
      <c r="J20" s="265" t="s">
        <v>2360</v>
      </c>
      <c r="K20" s="265" t="s">
        <v>2361</v>
      </c>
      <c r="L20" s="396" t="s">
        <v>2565</v>
      </c>
      <c r="M20" s="355" t="s">
        <v>2368</v>
      </c>
      <c r="T20" s="111" t="str">
        <f>E20</f>
        <v>= SUM(B)
v: if &lt;&gt; 313.3 H1 + 313.3 H4a</v>
      </c>
      <c r="U20" s="111">
        <f>H20</f>
        <v>0</v>
      </c>
      <c r="V20" s="111" t="str">
        <f>I20</f>
        <v>w: if &lt; 50th</v>
      </c>
      <c r="W20" s="111" t="str">
        <f>J20</f>
        <v>w: if &lt; 75th</v>
      </c>
      <c r="X20" s="111" t="str">
        <f>K20</f>
        <v>w: if &lt; 90th</v>
      </c>
      <c r="Y20" s="111" t="str">
        <f>L20</f>
        <v>w: if &lt; 95th
v: if&lt;&gt; I(i) Total
w: if &lt; A</v>
      </c>
    </row>
    <row r="21" spans="1:26" s="16" customFormat="1" ht="16.5" x14ac:dyDescent="0.45">
      <c r="D21" s="283"/>
      <c r="E21" s="283"/>
    </row>
    <row r="22" spans="1:26" s="16" customFormat="1" ht="17.5" x14ac:dyDescent="0.45">
      <c r="C22" s="52" t="s">
        <v>877</v>
      </c>
    </row>
    <row r="23" spans="1:26" s="16" customFormat="1" ht="16.5" x14ac:dyDescent="0.45"/>
    <row r="24" spans="1:26" s="16" customFormat="1" ht="58.5" customHeight="1" x14ac:dyDescent="0.45">
      <c r="C24" s="987" t="s">
        <v>878</v>
      </c>
      <c r="D24" s="988"/>
      <c r="E24" s="988"/>
      <c r="F24" s="988"/>
      <c r="G24" s="988"/>
      <c r="H24" s="988"/>
      <c r="I24" s="988"/>
      <c r="J24" s="988"/>
      <c r="K24" s="988"/>
      <c r="L24" s="989"/>
    </row>
    <row r="25" spans="1:26" s="16" customFormat="1" ht="16.5" x14ac:dyDescent="0.45"/>
    <row r="26" spans="1:26" s="16" customFormat="1" ht="16.5" hidden="1" x14ac:dyDescent="0.45">
      <c r="B26" s="410"/>
      <c r="C26" s="410"/>
      <c r="D26" s="410"/>
      <c r="E26" s="410"/>
      <c r="F26" s="410"/>
      <c r="G26" s="410"/>
      <c r="H26" s="410"/>
      <c r="I26" s="410"/>
      <c r="J26" s="410"/>
      <c r="K26" s="410"/>
      <c r="L26" s="410"/>
      <c r="M26" s="410"/>
    </row>
    <row r="27" spans="1:26" ht="17.5" hidden="1" x14ac:dyDescent="0.45">
      <c r="A27" s="714"/>
      <c r="B27" s="425"/>
      <c r="C27" s="407" t="s">
        <v>2369</v>
      </c>
      <c r="D27" s="405"/>
      <c r="E27" s="405"/>
      <c r="F27" s="405"/>
      <c r="G27" s="406"/>
      <c r="H27" s="405"/>
      <c r="I27" s="410"/>
      <c r="J27" s="410"/>
      <c r="K27" s="410"/>
      <c r="L27" s="410"/>
      <c r="M27" s="425"/>
      <c r="N27" s="714"/>
      <c r="O27" s="714"/>
      <c r="P27" s="714"/>
      <c r="Q27" s="714"/>
      <c r="R27" s="714"/>
      <c r="S27" s="714"/>
      <c r="T27" s="714"/>
      <c r="U27" s="714"/>
      <c r="V27" s="714"/>
      <c r="W27" s="714"/>
      <c r="X27" s="714"/>
      <c r="Y27" s="714"/>
      <c r="Z27" s="714"/>
    </row>
    <row r="28" spans="1:26" ht="16.5" hidden="1" x14ac:dyDescent="0.45">
      <c r="A28" s="714"/>
      <c r="B28" s="425"/>
      <c r="C28" s="410"/>
      <c r="D28" s="410"/>
      <c r="E28" s="410"/>
      <c r="F28" s="410"/>
      <c r="G28" s="410"/>
      <c r="H28" s="410"/>
      <c r="I28" s="410"/>
      <c r="J28" s="410"/>
      <c r="K28" s="410"/>
      <c r="L28" s="410"/>
      <c r="M28" s="425"/>
      <c r="N28" s="714"/>
      <c r="O28" s="714"/>
      <c r="P28" s="714"/>
      <c r="Q28" s="714"/>
      <c r="R28" s="714"/>
      <c r="S28" s="714"/>
      <c r="T28" s="714"/>
      <c r="U28" s="714"/>
      <c r="V28" s="714"/>
      <c r="W28" s="714"/>
      <c r="X28" s="714"/>
      <c r="Y28" s="714"/>
      <c r="Z28" s="714"/>
    </row>
    <row r="29" spans="1:26" ht="123" hidden="1" customHeight="1" x14ac:dyDescent="0.45">
      <c r="A29" s="714"/>
      <c r="B29" s="425"/>
      <c r="C29" s="971" t="s">
        <v>2566</v>
      </c>
      <c r="D29" s="972"/>
      <c r="E29" s="972"/>
      <c r="F29" s="972"/>
      <c r="G29" s="972"/>
      <c r="H29" s="972"/>
      <c r="I29" s="972"/>
      <c r="J29" s="972"/>
      <c r="K29" s="972"/>
      <c r="L29" s="973"/>
      <c r="M29" s="425"/>
      <c r="N29" s="714"/>
      <c r="O29" s="714"/>
      <c r="P29" s="714"/>
      <c r="Q29" s="714"/>
      <c r="R29" s="714"/>
      <c r="S29" s="714"/>
      <c r="T29" s="714"/>
      <c r="U29" s="714"/>
      <c r="V29" s="714"/>
      <c r="W29" s="714"/>
      <c r="X29" s="714"/>
      <c r="Y29" s="714"/>
      <c r="Z29" s="714"/>
    </row>
    <row r="30" spans="1:26" ht="16.5" hidden="1" x14ac:dyDescent="0.45">
      <c r="A30" s="16"/>
      <c r="B30" s="425"/>
      <c r="C30" s="410"/>
      <c r="D30" s="410"/>
      <c r="E30" s="410"/>
      <c r="F30" s="410"/>
      <c r="G30" s="410"/>
      <c r="H30" s="410"/>
      <c r="I30" s="410"/>
      <c r="J30" s="410"/>
      <c r="K30" s="410"/>
      <c r="L30" s="410"/>
      <c r="M30" s="425"/>
      <c r="N30" s="714"/>
      <c r="O30" s="714"/>
      <c r="P30" s="714"/>
      <c r="Q30" s="714"/>
      <c r="R30" s="714"/>
      <c r="S30" s="714"/>
      <c r="T30" s="714"/>
      <c r="U30" s="714"/>
      <c r="V30" s="714"/>
      <c r="W30" s="714"/>
      <c r="X30" s="714"/>
      <c r="Y30" s="714"/>
      <c r="Z30" s="714"/>
    </row>
    <row r="31" spans="1:26" ht="17.5" hidden="1" x14ac:dyDescent="0.45">
      <c r="A31" s="16"/>
      <c r="B31" s="425"/>
      <c r="C31" s="411" t="s">
        <v>871</v>
      </c>
      <c r="D31" s="410"/>
      <c r="E31" s="410"/>
      <c r="F31" s="410"/>
      <c r="G31" s="410"/>
      <c r="H31" s="410"/>
      <c r="I31" s="410"/>
      <c r="J31" s="410"/>
      <c r="K31" s="410"/>
      <c r="L31" s="410"/>
      <c r="M31" s="425"/>
      <c r="N31" s="714"/>
      <c r="O31" s="714"/>
      <c r="P31" s="714"/>
      <c r="Q31" s="714"/>
      <c r="R31" s="714"/>
      <c r="S31" s="714"/>
      <c r="T31" s="714"/>
      <c r="U31" s="714"/>
      <c r="V31" s="714"/>
      <c r="W31" s="714"/>
      <c r="X31" s="714"/>
      <c r="Y31" s="714"/>
      <c r="Z31" s="714"/>
    </row>
    <row r="32" spans="1:26" ht="16.5" hidden="1" x14ac:dyDescent="0.45">
      <c r="A32" s="16"/>
      <c r="B32" s="425"/>
      <c r="C32" s="425"/>
      <c r="D32" s="425"/>
      <c r="E32" s="425"/>
      <c r="F32" s="425"/>
      <c r="G32" s="425"/>
      <c r="H32" s="425"/>
      <c r="I32" s="425"/>
      <c r="J32" s="425"/>
      <c r="K32" s="425"/>
      <c r="L32" s="425"/>
      <c r="M32" s="425"/>
      <c r="N32" s="714"/>
      <c r="O32" s="714"/>
      <c r="P32" s="714"/>
      <c r="Q32" s="714"/>
      <c r="R32" s="714"/>
      <c r="S32" s="714"/>
      <c r="T32" s="714"/>
      <c r="U32" s="714"/>
      <c r="V32" s="714"/>
      <c r="W32" s="714"/>
      <c r="X32" s="714"/>
      <c r="Y32" s="714"/>
      <c r="Z32" s="714"/>
    </row>
    <row r="33" spans="1:13" ht="16.5" hidden="1" x14ac:dyDescent="0.45">
      <c r="A33" s="16"/>
      <c r="B33" s="425"/>
      <c r="C33" s="1026" t="s">
        <v>2371</v>
      </c>
      <c r="D33" s="1027"/>
      <c r="E33" s="1028" t="s">
        <v>2351</v>
      </c>
      <c r="F33" s="1029"/>
      <c r="G33" s="1030"/>
      <c r="H33" s="1031" t="s">
        <v>2372</v>
      </c>
      <c r="I33" s="1032"/>
      <c r="J33" s="405"/>
      <c r="K33" s="425"/>
      <c r="L33" s="435"/>
      <c r="M33" s="425"/>
    </row>
    <row r="34" spans="1:13" ht="25.5" hidden="1" customHeight="1" x14ac:dyDescent="0.45">
      <c r="A34" s="16"/>
      <c r="B34" s="425"/>
      <c r="C34" s="1024" t="s">
        <v>2373</v>
      </c>
      <c r="D34" s="1025"/>
      <c r="E34" s="992" t="s">
        <v>2567</v>
      </c>
      <c r="F34" s="993"/>
      <c r="G34" s="994"/>
      <c r="H34" s="969" t="s">
        <v>2568</v>
      </c>
      <c r="I34" s="970"/>
      <c r="J34" s="436"/>
      <c r="K34" s="425"/>
      <c r="L34" s="425"/>
      <c r="M34" s="425"/>
    </row>
    <row r="35" spans="1:13" ht="25.5" hidden="1" customHeight="1" x14ac:dyDescent="0.45">
      <c r="A35" s="180" t="str">
        <f>IFERROR(INDEX(#REF!,MATCH(LARGE($N:$N,1),$N:$N,0)),"")</f>
        <v/>
      </c>
      <c r="B35" s="425"/>
      <c r="C35" s="1024" t="s">
        <v>2376</v>
      </c>
      <c r="D35" s="1025"/>
      <c r="E35" s="995" t="s">
        <v>2569</v>
      </c>
      <c r="F35" s="996"/>
      <c r="G35" s="997"/>
      <c r="H35" s="969" t="s">
        <v>2570</v>
      </c>
      <c r="I35" s="970"/>
      <c r="J35" s="436"/>
      <c r="K35" s="425"/>
      <c r="L35" s="425"/>
      <c r="M35" s="425"/>
    </row>
    <row r="36" spans="1:13" ht="25.5" hidden="1" customHeight="1" x14ac:dyDescent="0.45">
      <c r="A36" s="16"/>
      <c r="B36" s="425"/>
      <c r="C36" s="1024" t="s">
        <v>2379</v>
      </c>
      <c r="D36" s="1025"/>
      <c r="E36" s="995" t="s">
        <v>2571</v>
      </c>
      <c r="F36" s="996"/>
      <c r="G36" s="997"/>
      <c r="H36" s="969" t="s">
        <v>2572</v>
      </c>
      <c r="I36" s="970"/>
      <c r="J36" s="436"/>
      <c r="K36" s="425"/>
      <c r="L36" s="425"/>
      <c r="M36" s="425"/>
    </row>
    <row r="37" spans="1:13" ht="16.5" hidden="1" x14ac:dyDescent="0.45">
      <c r="A37" s="16"/>
      <c r="B37" s="425"/>
      <c r="C37" s="404"/>
      <c r="D37" s="404"/>
      <c r="E37" s="404"/>
      <c r="F37" s="404"/>
      <c r="G37" s="404"/>
      <c r="H37" s="404"/>
      <c r="I37" s="404"/>
      <c r="J37" s="404"/>
      <c r="K37" s="404"/>
      <c r="L37" s="404"/>
      <c r="M37" s="425"/>
    </row>
    <row r="38" spans="1:13" ht="16.5" hidden="1" x14ac:dyDescent="0.45">
      <c r="A38" s="16"/>
      <c r="B38" s="425"/>
      <c r="C38" s="404"/>
      <c r="D38" s="404"/>
      <c r="E38" s="404"/>
      <c r="F38" s="404"/>
      <c r="G38" s="404"/>
      <c r="H38" s="404"/>
      <c r="I38" s="404"/>
      <c r="J38" s="404"/>
      <c r="K38" s="404"/>
      <c r="L38" s="404"/>
      <c r="M38" s="425"/>
    </row>
    <row r="39" spans="1:13" s="16" customFormat="1" ht="10.15" hidden="1" customHeight="1" x14ac:dyDescent="0.45">
      <c r="B39" s="410"/>
      <c r="C39" s="958" t="s">
        <v>2382</v>
      </c>
      <c r="D39" s="959"/>
      <c r="E39" s="959"/>
      <c r="F39" s="959"/>
      <c r="G39" s="959"/>
      <c r="H39" s="959"/>
      <c r="I39" s="964"/>
      <c r="J39" s="413"/>
      <c r="K39" s="414"/>
      <c r="L39" s="414"/>
      <c r="M39" s="414"/>
    </row>
    <row r="40" spans="1:13" s="16" customFormat="1" ht="10.15" hidden="1" customHeight="1" x14ac:dyDescent="0.45">
      <c r="B40" s="410"/>
      <c r="C40" s="960"/>
      <c r="D40" s="961"/>
      <c r="E40" s="961"/>
      <c r="F40" s="961"/>
      <c r="G40" s="961"/>
      <c r="H40" s="961"/>
      <c r="I40" s="965"/>
      <c r="J40" s="564"/>
      <c r="K40" s="410"/>
      <c r="L40" s="410"/>
      <c r="M40" s="410"/>
    </row>
    <row r="41" spans="1:13" s="16" customFormat="1" ht="20.149999999999999" hidden="1" customHeight="1" x14ac:dyDescent="0.45">
      <c r="B41" s="410"/>
      <c r="C41" s="958" t="s">
        <v>2373</v>
      </c>
      <c r="D41" s="959"/>
      <c r="E41" s="415" t="s">
        <v>531</v>
      </c>
      <c r="F41" s="415" t="s">
        <v>880</v>
      </c>
      <c r="G41" s="415" t="s">
        <v>881</v>
      </c>
      <c r="H41" s="415" t="s">
        <v>882</v>
      </c>
      <c r="I41" s="415" t="s">
        <v>883</v>
      </c>
      <c r="J41" s="410"/>
      <c r="K41" s="410"/>
      <c r="L41" s="410"/>
      <c r="M41" s="410"/>
    </row>
    <row r="42" spans="1:13" s="16" customFormat="1" ht="20.149999999999999" hidden="1" customHeight="1" x14ac:dyDescent="0.45">
      <c r="B42" s="410"/>
      <c r="C42" s="960"/>
      <c r="D42" s="961"/>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2384</v>
      </c>
      <c r="F43" s="437"/>
      <c r="G43" s="437"/>
      <c r="H43" s="437"/>
      <c r="I43" s="438"/>
      <c r="J43" s="410"/>
      <c r="K43" s="410"/>
      <c r="L43" s="410"/>
      <c r="M43" s="410"/>
    </row>
    <row r="44" spans="1:13" s="16" customFormat="1" ht="25.15" hidden="1" customHeight="1" x14ac:dyDescent="0.45">
      <c r="B44" s="410"/>
      <c r="C44" s="417">
        <v>2</v>
      </c>
      <c r="D44" s="408" t="s">
        <v>848</v>
      </c>
      <c r="E44" s="437"/>
      <c r="F44" s="418" t="s">
        <v>2385</v>
      </c>
      <c r="G44" s="437"/>
      <c r="H44" s="437"/>
      <c r="I44" s="438"/>
      <c r="J44" s="410"/>
      <c r="K44" s="410"/>
      <c r="L44" s="410"/>
      <c r="M44" s="410"/>
    </row>
    <row r="45" spans="1:13" s="16" customFormat="1" ht="25.15" hidden="1" customHeight="1" x14ac:dyDescent="0.45">
      <c r="B45" s="410"/>
      <c r="C45" s="417">
        <v>3</v>
      </c>
      <c r="D45" s="408" t="s">
        <v>849</v>
      </c>
      <c r="E45" s="437"/>
      <c r="F45" s="437"/>
      <c r="G45" s="418" t="s">
        <v>2386</v>
      </c>
      <c r="H45" s="437"/>
      <c r="I45" s="438"/>
      <c r="J45" s="410"/>
      <c r="K45" s="410"/>
      <c r="L45" s="410"/>
      <c r="M45" s="410"/>
    </row>
    <row r="46" spans="1:13" s="16" customFormat="1" ht="25.15" hidden="1" customHeight="1" x14ac:dyDescent="0.45">
      <c r="B46" s="410"/>
      <c r="C46" s="417">
        <v>4</v>
      </c>
      <c r="D46" s="408" t="s">
        <v>850</v>
      </c>
      <c r="E46" s="437"/>
      <c r="F46" s="437"/>
      <c r="G46" s="437"/>
      <c r="H46" s="418" t="s">
        <v>2387</v>
      </c>
      <c r="I46" s="438"/>
      <c r="J46" s="410"/>
      <c r="K46" s="410"/>
      <c r="L46" s="410"/>
      <c r="M46" s="410"/>
    </row>
    <row r="47" spans="1:13" s="16" customFormat="1" ht="25.15" hidden="1" customHeight="1" x14ac:dyDescent="0.45">
      <c r="B47" s="410"/>
      <c r="C47" s="417">
        <v>5</v>
      </c>
      <c r="D47" s="408" t="s">
        <v>852</v>
      </c>
      <c r="E47" s="437"/>
      <c r="F47" s="437"/>
      <c r="G47" s="437"/>
      <c r="H47" s="437"/>
      <c r="I47" s="418" t="s">
        <v>2388</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58" t="s">
        <v>2382</v>
      </c>
      <c r="D50" s="959"/>
      <c r="E50" s="959"/>
      <c r="F50" s="959"/>
      <c r="G50" s="959"/>
      <c r="H50" s="959"/>
      <c r="I50" s="964"/>
      <c r="J50" s="422"/>
      <c r="K50" s="404"/>
      <c r="L50" s="404"/>
      <c r="M50" s="410"/>
    </row>
    <row r="51" spans="1:13" s="16" customFormat="1" ht="10.15" hidden="1" customHeight="1" x14ac:dyDescent="0.45">
      <c r="B51" s="410"/>
      <c r="C51" s="960"/>
      <c r="D51" s="961"/>
      <c r="E51" s="961"/>
      <c r="F51" s="961"/>
      <c r="G51" s="961"/>
      <c r="H51" s="961"/>
      <c r="I51" s="965"/>
      <c r="J51" s="422"/>
      <c r="K51" s="404"/>
      <c r="L51" s="404"/>
      <c r="M51" s="410"/>
    </row>
    <row r="52" spans="1:13" s="16" customFormat="1" ht="20.149999999999999" hidden="1" customHeight="1" x14ac:dyDescent="0.45">
      <c r="B52" s="410"/>
      <c r="C52" s="958" t="s">
        <v>2376</v>
      </c>
      <c r="D52" s="959"/>
      <c r="E52" s="415" t="s">
        <v>884</v>
      </c>
      <c r="F52" s="415" t="s">
        <v>885</v>
      </c>
      <c r="G52" s="415" t="s">
        <v>886</v>
      </c>
      <c r="H52" s="415" t="s">
        <v>2390</v>
      </c>
      <c r="I52" s="415" t="s">
        <v>2391</v>
      </c>
      <c r="J52" s="410"/>
      <c r="K52" s="410"/>
      <c r="L52" s="410"/>
      <c r="M52" s="410"/>
    </row>
    <row r="53" spans="1:13" s="16" customFormat="1" ht="20.149999999999999" hidden="1" customHeight="1" x14ac:dyDescent="0.45">
      <c r="B53" s="410"/>
      <c r="C53" s="960"/>
      <c r="D53" s="961"/>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2384</v>
      </c>
      <c r="F54" s="437"/>
      <c r="G54" s="437"/>
      <c r="H54" s="437"/>
      <c r="I54" s="438"/>
      <c r="J54" s="422"/>
      <c r="K54" s="404"/>
      <c r="L54" s="404"/>
      <c r="M54" s="410"/>
    </row>
    <row r="55" spans="1:13" s="16" customFormat="1" ht="25.15" hidden="1" customHeight="1" x14ac:dyDescent="0.45">
      <c r="B55" s="410"/>
      <c r="C55" s="417">
        <v>2</v>
      </c>
      <c r="D55" s="408" t="s">
        <v>848</v>
      </c>
      <c r="E55" s="437"/>
      <c r="F55" s="418" t="s">
        <v>2385</v>
      </c>
      <c r="G55" s="437"/>
      <c r="H55" s="437"/>
      <c r="I55" s="438"/>
      <c r="J55" s="422"/>
      <c r="K55" s="404"/>
      <c r="L55" s="404"/>
      <c r="M55" s="410"/>
    </row>
    <row r="56" spans="1:13" s="16" customFormat="1" ht="25.15" hidden="1" customHeight="1" x14ac:dyDescent="0.45">
      <c r="B56" s="410"/>
      <c r="C56" s="417">
        <v>3</v>
      </c>
      <c r="D56" s="408" t="s">
        <v>849</v>
      </c>
      <c r="E56" s="437"/>
      <c r="F56" s="437"/>
      <c r="G56" s="418" t="s">
        <v>2386</v>
      </c>
      <c r="H56" s="437"/>
      <c r="I56" s="438"/>
      <c r="J56" s="422"/>
      <c r="K56" s="404"/>
      <c r="L56" s="404"/>
      <c r="M56" s="410"/>
    </row>
    <row r="57" spans="1:13" s="16" customFormat="1" ht="25.15" hidden="1" customHeight="1" x14ac:dyDescent="0.45">
      <c r="B57" s="410"/>
      <c r="C57" s="417">
        <v>4</v>
      </c>
      <c r="D57" s="408" t="s">
        <v>850</v>
      </c>
      <c r="E57" s="437"/>
      <c r="F57" s="437"/>
      <c r="G57" s="437"/>
      <c r="H57" s="418" t="s">
        <v>2387</v>
      </c>
      <c r="I57" s="438"/>
      <c r="J57" s="422"/>
      <c r="K57" s="404"/>
      <c r="L57" s="404"/>
      <c r="M57" s="410"/>
    </row>
    <row r="58" spans="1:13" s="16" customFormat="1" ht="25.15" hidden="1" customHeight="1" x14ac:dyDescent="0.45">
      <c r="B58" s="410"/>
      <c r="C58" s="417">
        <v>5</v>
      </c>
      <c r="D58" s="408" t="s">
        <v>852</v>
      </c>
      <c r="E58" s="437"/>
      <c r="F58" s="437"/>
      <c r="G58" s="437"/>
      <c r="H58" s="437"/>
      <c r="I58" s="418" t="s">
        <v>2388</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58" t="s">
        <v>2382</v>
      </c>
      <c r="D61" s="959"/>
      <c r="E61" s="959"/>
      <c r="F61" s="959"/>
      <c r="G61" s="959"/>
      <c r="H61" s="959"/>
      <c r="I61" s="964"/>
      <c r="J61" s="404"/>
      <c r="K61" s="404"/>
      <c r="L61" s="404"/>
      <c r="M61" s="410"/>
    </row>
    <row r="62" spans="1:13" s="16" customFormat="1" ht="10.15" hidden="1" customHeight="1" x14ac:dyDescent="0.45">
      <c r="B62" s="410"/>
      <c r="C62" s="960"/>
      <c r="D62" s="961"/>
      <c r="E62" s="961"/>
      <c r="F62" s="961"/>
      <c r="G62" s="961"/>
      <c r="H62" s="961"/>
      <c r="I62" s="965"/>
      <c r="J62" s="404"/>
      <c r="K62" s="404"/>
      <c r="L62" s="404"/>
      <c r="M62" s="410"/>
    </row>
    <row r="63" spans="1:13" s="16" customFormat="1" ht="20.149999999999999" hidden="1" customHeight="1" x14ac:dyDescent="0.45">
      <c r="B63" s="410"/>
      <c r="C63" s="958" t="s">
        <v>2379</v>
      </c>
      <c r="D63" s="959"/>
      <c r="E63" s="415" t="s">
        <v>2393</v>
      </c>
      <c r="F63" s="415" t="s">
        <v>2394</v>
      </c>
      <c r="G63" s="415" t="s">
        <v>2395</v>
      </c>
      <c r="H63" s="415" t="s">
        <v>2396</v>
      </c>
      <c r="I63" s="415" t="s">
        <v>2397</v>
      </c>
      <c r="J63" s="422"/>
      <c r="K63" s="404"/>
      <c r="L63" s="404"/>
      <c r="M63" s="410"/>
    </row>
    <row r="64" spans="1:13" s="16" customFormat="1" ht="20.149999999999999" hidden="1" customHeight="1" x14ac:dyDescent="0.45">
      <c r="B64" s="410"/>
      <c r="C64" s="960"/>
      <c r="D64" s="961"/>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2384</v>
      </c>
      <c r="F65" s="437"/>
      <c r="G65" s="437"/>
      <c r="H65" s="437"/>
      <c r="I65" s="438"/>
      <c r="J65" s="422"/>
      <c r="K65" s="404"/>
      <c r="L65" s="404"/>
      <c r="M65" s="410"/>
    </row>
    <row r="66" spans="1:13" s="16" customFormat="1" ht="25.15" hidden="1" customHeight="1" x14ac:dyDescent="0.45">
      <c r="B66" s="410"/>
      <c r="C66" s="417">
        <v>2</v>
      </c>
      <c r="D66" s="408" t="s">
        <v>848</v>
      </c>
      <c r="E66" s="437"/>
      <c r="F66" s="418" t="s">
        <v>2385</v>
      </c>
      <c r="G66" s="437"/>
      <c r="H66" s="437"/>
      <c r="I66" s="438"/>
      <c r="J66" s="422"/>
      <c r="K66" s="404"/>
      <c r="L66" s="404"/>
      <c r="M66" s="410"/>
    </row>
    <row r="67" spans="1:13" s="16" customFormat="1" ht="25.15" hidden="1" customHeight="1" x14ac:dyDescent="0.45">
      <c r="B67" s="410"/>
      <c r="C67" s="417">
        <v>3</v>
      </c>
      <c r="D67" s="408" t="s">
        <v>849</v>
      </c>
      <c r="E67" s="437"/>
      <c r="F67" s="437"/>
      <c r="G67" s="418" t="s">
        <v>2386</v>
      </c>
      <c r="H67" s="437"/>
      <c r="I67" s="438"/>
      <c r="J67" s="422"/>
      <c r="K67" s="404"/>
      <c r="L67" s="404"/>
      <c r="M67" s="410"/>
    </row>
    <row r="68" spans="1:13" s="16" customFormat="1" ht="25.15" hidden="1" customHeight="1" x14ac:dyDescent="0.45">
      <c r="B68" s="410"/>
      <c r="C68" s="417">
        <v>4</v>
      </c>
      <c r="D68" s="408" t="s">
        <v>850</v>
      </c>
      <c r="E68" s="437"/>
      <c r="F68" s="437"/>
      <c r="G68" s="437"/>
      <c r="H68" s="418" t="s">
        <v>2387</v>
      </c>
      <c r="I68" s="438"/>
      <c r="J68" s="422"/>
      <c r="K68" s="404"/>
      <c r="L68" s="404"/>
      <c r="M68" s="410"/>
    </row>
    <row r="69" spans="1:13" s="16" customFormat="1" ht="25.15" hidden="1" customHeight="1" x14ac:dyDescent="0.45">
      <c r="B69" s="410"/>
      <c r="C69" s="417">
        <v>5</v>
      </c>
      <c r="D69" s="408" t="s">
        <v>852</v>
      </c>
      <c r="E69" s="437"/>
      <c r="F69" s="437"/>
      <c r="G69" s="437"/>
      <c r="H69" s="437"/>
      <c r="I69" s="418" t="s">
        <v>2388</v>
      </c>
      <c r="J69" s="422"/>
      <c r="K69" s="404"/>
      <c r="L69" s="404"/>
      <c r="M69" s="410"/>
    </row>
    <row r="70" spans="1:13" ht="16.5" hidden="1" x14ac:dyDescent="0.45">
      <c r="A70" s="16"/>
      <c r="B70" s="425"/>
      <c r="C70" s="404"/>
      <c r="D70" s="404"/>
      <c r="E70" s="404"/>
      <c r="F70" s="404"/>
      <c r="G70" s="404"/>
      <c r="H70" s="404"/>
      <c r="I70" s="404"/>
      <c r="J70" s="404"/>
      <c r="K70" s="404"/>
      <c r="L70" s="404"/>
      <c r="M70" s="425"/>
    </row>
    <row r="71" spans="1:13" ht="17.5" hidden="1" x14ac:dyDescent="0.45">
      <c r="A71" s="16"/>
      <c r="B71" s="425"/>
      <c r="C71" s="411" t="s">
        <v>877</v>
      </c>
      <c r="D71" s="410"/>
      <c r="E71" s="410"/>
      <c r="F71" s="410"/>
      <c r="G71" s="410"/>
      <c r="H71" s="410"/>
      <c r="I71" s="410"/>
      <c r="J71" s="410"/>
      <c r="K71" s="410"/>
      <c r="L71" s="410"/>
      <c r="M71" s="425"/>
    </row>
    <row r="72" spans="1:13" ht="16.5" hidden="1" x14ac:dyDescent="0.45">
      <c r="A72" s="16"/>
      <c r="B72" s="425"/>
      <c r="C72" s="410"/>
      <c r="D72" s="410"/>
      <c r="E72" s="410"/>
      <c r="F72" s="410"/>
      <c r="G72" s="410"/>
      <c r="H72" s="410"/>
      <c r="I72" s="410"/>
      <c r="J72" s="410"/>
      <c r="K72" s="410"/>
      <c r="L72" s="410"/>
      <c r="M72" s="425"/>
    </row>
    <row r="73" spans="1:13" ht="57" hidden="1" customHeight="1" x14ac:dyDescent="0.45">
      <c r="A73" s="16"/>
      <c r="B73" s="425"/>
      <c r="C73" s="983" t="s">
        <v>878</v>
      </c>
      <c r="D73" s="984"/>
      <c r="E73" s="984"/>
      <c r="F73" s="984"/>
      <c r="G73" s="984"/>
      <c r="H73" s="984"/>
      <c r="I73" s="984"/>
      <c r="J73" s="984"/>
      <c r="K73" s="984"/>
      <c r="L73" s="985"/>
      <c r="M73" s="425"/>
    </row>
    <row r="74" spans="1:13" ht="16.5" hidden="1" x14ac:dyDescent="0.45">
      <c r="A74" s="16"/>
      <c r="B74" s="425"/>
      <c r="C74" s="410"/>
      <c r="D74" s="410"/>
      <c r="E74" s="410"/>
      <c r="F74" s="410"/>
      <c r="G74" s="410"/>
      <c r="H74" s="410"/>
      <c r="I74" s="410"/>
      <c r="J74" s="410"/>
      <c r="K74" s="410"/>
      <c r="L74" s="410"/>
      <c r="M74" s="425"/>
    </row>
    <row r="75" spans="1:13" ht="16.5" x14ac:dyDescent="0.45">
      <c r="A75" s="16"/>
      <c r="B75" s="714"/>
      <c r="C75" s="281" t="s">
        <v>412</v>
      </c>
      <c r="D75" s="714"/>
      <c r="E75" s="714"/>
      <c r="F75" s="714"/>
      <c r="G75" s="714"/>
      <c r="H75" s="714"/>
      <c r="I75" s="714"/>
      <c r="J75" s="714"/>
      <c r="K75" s="714"/>
      <c r="L75" s="714"/>
      <c r="M75" s="714"/>
    </row>
    <row r="76" spans="1:13" ht="16.5" x14ac:dyDescent="0.45">
      <c r="A76" s="16"/>
      <c r="B76" s="714"/>
      <c r="C76" s="16" t="s">
        <v>2398</v>
      </c>
      <c r="D76" s="714"/>
      <c r="E76" s="714"/>
      <c r="F76" s="714"/>
      <c r="G76" s="714"/>
      <c r="H76" s="714"/>
      <c r="I76" s="714"/>
      <c r="J76" s="714"/>
      <c r="K76" s="714"/>
      <c r="L76" s="714"/>
      <c r="M76" s="714"/>
    </row>
  </sheetData>
  <sheetProtection formatColumns="0"/>
  <mergeCells count="28">
    <mergeCell ref="C10:L10"/>
    <mergeCell ref="D14:D15"/>
    <mergeCell ref="E14:E15"/>
    <mergeCell ref="F14:F15"/>
    <mergeCell ref="G14:G15"/>
    <mergeCell ref="H14:L14"/>
    <mergeCell ref="C14:C16"/>
    <mergeCell ref="C24:L24"/>
    <mergeCell ref="C29:L29"/>
    <mergeCell ref="C33:D33"/>
    <mergeCell ref="C34:D34"/>
    <mergeCell ref="H34:I34"/>
    <mergeCell ref="E33:G33"/>
    <mergeCell ref="H33:I33"/>
    <mergeCell ref="E34:G34"/>
    <mergeCell ref="C35:D35"/>
    <mergeCell ref="H35:I35"/>
    <mergeCell ref="C36:D36"/>
    <mergeCell ref="H36:I36"/>
    <mergeCell ref="E35:G35"/>
    <mergeCell ref="E36:G36"/>
    <mergeCell ref="C73:L73"/>
    <mergeCell ref="C63:D64"/>
    <mergeCell ref="C39:I40"/>
    <mergeCell ref="C50:I51"/>
    <mergeCell ref="C41:D42"/>
    <mergeCell ref="C52:D53"/>
    <mergeCell ref="C61:I62"/>
  </mergeCells>
  <conditionalFormatting sqref="D20">
    <cfRule type="expression" dxfId="249" priority="2">
      <formula>ISNUMBER(D20)</formula>
    </cfRule>
  </conditionalFormatting>
  <conditionalFormatting sqref="D18:E19">
    <cfRule type="expression" dxfId="248" priority="8">
      <formula>ISNUMBER(D18)</formula>
    </cfRule>
  </conditionalFormatting>
  <conditionalFormatting sqref="E17">
    <cfRule type="expression" dxfId="247" priority="38">
      <formula>ISNUMBER(E17)</formula>
    </cfRule>
  </conditionalFormatting>
  <conditionalFormatting sqref="E34:E36">
    <cfRule type="expression" dxfId="246" priority="12">
      <formula>ISNUMBER(E34)</formula>
    </cfRule>
  </conditionalFormatting>
  <conditionalFormatting sqref="E43">
    <cfRule type="expression" dxfId="245" priority="37">
      <formula>ISNUMBER(E43)</formula>
    </cfRule>
  </conditionalFormatting>
  <conditionalFormatting sqref="E54">
    <cfRule type="expression" dxfId="244" priority="11">
      <formula>ISNUMBER(E54)</formula>
    </cfRule>
  </conditionalFormatting>
  <conditionalFormatting sqref="E65">
    <cfRule type="expression" dxfId="243" priority="27">
      <formula>ISNUMBER(E65)</formula>
    </cfRule>
  </conditionalFormatting>
  <conditionalFormatting sqref="F44">
    <cfRule type="expression" dxfId="242" priority="36">
      <formula>ISNUMBER(F44)</formula>
    </cfRule>
  </conditionalFormatting>
  <conditionalFormatting sqref="F55">
    <cfRule type="expression" dxfId="241" priority="31">
      <formula>ISNUMBER(F55)</formula>
    </cfRule>
  </conditionalFormatting>
  <conditionalFormatting sqref="F66">
    <cfRule type="expression" dxfId="240" priority="26">
      <formula>ISNUMBER(F66)</formula>
    </cfRule>
  </conditionalFormatting>
  <conditionalFormatting sqref="G45">
    <cfRule type="expression" dxfId="239" priority="35">
      <formula>ISNUMBER(G45)</formula>
    </cfRule>
  </conditionalFormatting>
  <conditionalFormatting sqref="G56">
    <cfRule type="expression" dxfId="238" priority="30">
      <formula>ISNUMBER(G56)</formula>
    </cfRule>
  </conditionalFormatting>
  <conditionalFormatting sqref="G67">
    <cfRule type="expression" dxfId="237" priority="25">
      <formula>ISNUMBER(G67)</formula>
    </cfRule>
  </conditionalFormatting>
  <conditionalFormatting sqref="H46">
    <cfRule type="expression" dxfId="236" priority="34">
      <formula>ISNUMBER(H46)</formula>
    </cfRule>
  </conditionalFormatting>
  <conditionalFormatting sqref="H57">
    <cfRule type="expression" dxfId="235" priority="29">
      <formula>ISNUMBER(H57)</formula>
    </cfRule>
  </conditionalFormatting>
  <conditionalFormatting sqref="H68">
    <cfRule type="expression" dxfId="234" priority="24">
      <formula>ISNUMBER(H68)</formula>
    </cfRule>
  </conditionalFormatting>
  <conditionalFormatting sqref="H34:I36">
    <cfRule type="expression" dxfId="233" priority="13">
      <formula>ISNUMBER(H34)</formula>
    </cfRule>
  </conditionalFormatting>
  <conditionalFormatting sqref="H17:L20">
    <cfRule type="expression" dxfId="232" priority="3">
      <formula>ISNUMBER(H17)</formula>
    </cfRule>
  </conditionalFormatting>
  <conditionalFormatting sqref="I47">
    <cfRule type="expression" dxfId="231" priority="33">
      <formula>ISNUMBER(I47)</formula>
    </cfRule>
  </conditionalFormatting>
  <conditionalFormatting sqref="I58">
    <cfRule type="expression" dxfId="230" priority="28">
      <formula>ISNUMBER(I58)</formula>
    </cfRule>
  </conditionalFormatting>
  <conditionalFormatting sqref="I69">
    <cfRule type="expression" dxfId="229" priority="23">
      <formula>ISNUMBER(I69)</formula>
    </cfRule>
  </conditionalFormatting>
  <conditionalFormatting sqref="M17:M19">
    <cfRule type="expression" dxfId="228"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4" width="28" style="260" customWidth="1"/>
    <col min="5" max="5" width="32.72656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9" t="s">
        <v>2573</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2574</v>
      </c>
      <c r="C4" s="266" t="s">
        <v>2406</v>
      </c>
      <c r="D4" s="267" t="s">
        <v>2407</v>
      </c>
      <c r="E4" s="267" t="s">
        <v>2575</v>
      </c>
      <c r="F4" s="266" t="s">
        <v>471</v>
      </c>
      <c r="G4" s="267" t="s">
        <v>2576</v>
      </c>
      <c r="H4" s="267" t="s">
        <v>2577</v>
      </c>
      <c r="I4" s="337"/>
      <c r="J4" s="731" t="s">
        <v>444</v>
      </c>
    </row>
    <row r="5" spans="2:10" ht="57.75" customHeight="1" x14ac:dyDescent="0.35">
      <c r="B5" s="266" t="s">
        <v>2578</v>
      </c>
      <c r="C5" s="266" t="s">
        <v>2412</v>
      </c>
      <c r="D5" s="267" t="s">
        <v>2413</v>
      </c>
      <c r="E5" s="267" t="s">
        <v>2414</v>
      </c>
      <c r="F5" s="266" t="s">
        <v>443</v>
      </c>
      <c r="G5" s="267" t="s">
        <v>2415</v>
      </c>
      <c r="H5" s="267" t="s">
        <v>2416</v>
      </c>
      <c r="I5" s="337"/>
      <c r="J5" s="731" t="s">
        <v>444</v>
      </c>
    </row>
    <row r="6" spans="2:10" ht="57.75" customHeight="1" x14ac:dyDescent="0.35">
      <c r="B6" s="266" t="s">
        <v>2579</v>
      </c>
      <c r="C6" s="266" t="s">
        <v>2418</v>
      </c>
      <c r="D6" s="267" t="s">
        <v>2413</v>
      </c>
      <c r="E6" s="267" t="s">
        <v>2419</v>
      </c>
      <c r="F6" s="266" t="s">
        <v>443</v>
      </c>
      <c r="G6" s="267" t="s">
        <v>2415</v>
      </c>
      <c r="H6" s="267" t="s">
        <v>2416</v>
      </c>
      <c r="I6" s="337"/>
      <c r="J6" s="731" t="s">
        <v>444</v>
      </c>
    </row>
    <row r="7" spans="2:10" ht="57.75" customHeight="1" x14ac:dyDescent="0.35">
      <c r="B7" s="266" t="s">
        <v>2580</v>
      </c>
      <c r="C7" s="266" t="s">
        <v>2421</v>
      </c>
      <c r="D7" s="267" t="s">
        <v>2413</v>
      </c>
      <c r="E7" s="267" t="s">
        <v>2419</v>
      </c>
      <c r="F7" s="266" t="s">
        <v>443</v>
      </c>
      <c r="G7" s="267" t="s">
        <v>2415</v>
      </c>
      <c r="H7" s="267" t="s">
        <v>2416</v>
      </c>
      <c r="I7" s="337"/>
      <c r="J7" s="731" t="s">
        <v>444</v>
      </c>
    </row>
    <row r="8" spans="2:10" ht="57.75" customHeight="1" x14ac:dyDescent="0.35">
      <c r="B8" s="266" t="s">
        <v>2581</v>
      </c>
      <c r="C8" s="266" t="s">
        <v>2423</v>
      </c>
      <c r="D8" s="267" t="s">
        <v>2424</v>
      </c>
      <c r="E8" s="267" t="s">
        <v>2419</v>
      </c>
      <c r="F8" s="266" t="s">
        <v>443</v>
      </c>
      <c r="G8" s="267" t="s">
        <v>2425</v>
      </c>
      <c r="H8" s="267" t="s">
        <v>2426</v>
      </c>
      <c r="I8" s="337"/>
      <c r="J8" s="731" t="s">
        <v>444</v>
      </c>
    </row>
    <row r="9" spans="2:10" ht="57.75" customHeight="1" x14ac:dyDescent="0.35">
      <c r="B9" s="266" t="s">
        <v>2582</v>
      </c>
      <c r="C9" s="266" t="s">
        <v>2428</v>
      </c>
      <c r="D9" s="267" t="s">
        <v>2424</v>
      </c>
      <c r="E9" s="267" t="s">
        <v>2419</v>
      </c>
      <c r="F9" s="266" t="s">
        <v>443</v>
      </c>
      <c r="G9" s="267" t="s">
        <v>2425</v>
      </c>
      <c r="H9" s="267" t="s">
        <v>2426</v>
      </c>
      <c r="I9" s="337"/>
      <c r="J9" s="731" t="s">
        <v>444</v>
      </c>
    </row>
    <row r="10" spans="2:10" ht="57.75" customHeight="1" x14ac:dyDescent="0.35">
      <c r="B10" s="266" t="s">
        <v>2583</v>
      </c>
      <c r="C10" s="266" t="s">
        <v>2430</v>
      </c>
      <c r="D10" s="267" t="s">
        <v>2424</v>
      </c>
      <c r="E10" s="267" t="s">
        <v>2419</v>
      </c>
      <c r="F10" s="266" t="s">
        <v>443</v>
      </c>
      <c r="G10" s="267" t="s">
        <v>2425</v>
      </c>
      <c r="H10" s="267" t="s">
        <v>2426</v>
      </c>
      <c r="I10" s="337"/>
      <c r="J10" s="731" t="s">
        <v>444</v>
      </c>
    </row>
    <row r="11" spans="2:10" ht="57.75" customHeight="1" x14ac:dyDescent="0.35">
      <c r="B11" s="266" t="s">
        <v>2584</v>
      </c>
      <c r="C11" s="266" t="s">
        <v>2432</v>
      </c>
      <c r="D11" s="267" t="s">
        <v>2433</v>
      </c>
      <c r="E11" s="267" t="s">
        <v>2434</v>
      </c>
      <c r="F11" s="266" t="s">
        <v>443</v>
      </c>
      <c r="G11" s="267" t="s">
        <v>2435</v>
      </c>
      <c r="H11" s="267" t="s">
        <v>2436</v>
      </c>
      <c r="I11" s="337"/>
      <c r="J11" s="731" t="s">
        <v>444</v>
      </c>
    </row>
    <row r="12" spans="2:10" ht="57.75" customHeight="1" x14ac:dyDescent="0.35">
      <c r="B12" s="266" t="s">
        <v>2585</v>
      </c>
      <c r="C12" s="266" t="s">
        <v>2438</v>
      </c>
      <c r="D12" s="267" t="s">
        <v>2433</v>
      </c>
      <c r="E12" s="267" t="s">
        <v>2434</v>
      </c>
      <c r="F12" s="266" t="s">
        <v>443</v>
      </c>
      <c r="G12" s="267" t="s">
        <v>2435</v>
      </c>
      <c r="H12" s="267" t="s">
        <v>2436</v>
      </c>
      <c r="I12" s="337"/>
      <c r="J12" s="731" t="s">
        <v>444</v>
      </c>
    </row>
    <row r="13" spans="2:10" ht="57.75" customHeight="1" x14ac:dyDescent="0.35">
      <c r="B13" s="266" t="s">
        <v>2586</v>
      </c>
      <c r="C13" s="266" t="s">
        <v>1730</v>
      </c>
      <c r="D13" s="267" t="s">
        <v>2433</v>
      </c>
      <c r="E13" s="267" t="s">
        <v>2434</v>
      </c>
      <c r="F13" s="266" t="s">
        <v>443</v>
      </c>
      <c r="G13" s="267" t="s">
        <v>2435</v>
      </c>
      <c r="H13" s="267" t="s">
        <v>2436</v>
      </c>
      <c r="I13" s="337"/>
      <c r="J13" s="731" t="s">
        <v>444</v>
      </c>
    </row>
    <row r="14" spans="2:10" ht="57.75" customHeight="1" x14ac:dyDescent="0.35">
      <c r="B14" s="266" t="s">
        <v>2587</v>
      </c>
      <c r="C14" s="266" t="s">
        <v>2441</v>
      </c>
      <c r="D14" s="267" t="s">
        <v>2442</v>
      </c>
      <c r="E14" s="267" t="s">
        <v>2443</v>
      </c>
      <c r="F14" s="266" t="s">
        <v>443</v>
      </c>
      <c r="G14" s="267" t="s">
        <v>2444</v>
      </c>
      <c r="H14" s="267" t="s">
        <v>2445</v>
      </c>
      <c r="I14" s="337"/>
      <c r="J14" s="731" t="s">
        <v>444</v>
      </c>
    </row>
    <row r="15" spans="2:10" ht="57.75" customHeight="1" x14ac:dyDescent="0.35">
      <c r="B15" s="266" t="s">
        <v>2588</v>
      </c>
      <c r="C15" s="266" t="s">
        <v>2447</v>
      </c>
      <c r="D15" s="267" t="s">
        <v>2442</v>
      </c>
      <c r="E15" s="267" t="s">
        <v>2443</v>
      </c>
      <c r="F15" s="266" t="s">
        <v>443</v>
      </c>
      <c r="G15" s="267" t="s">
        <v>2444</v>
      </c>
      <c r="H15" s="267" t="s">
        <v>2445</v>
      </c>
      <c r="I15" s="337"/>
      <c r="J15" s="731" t="s">
        <v>444</v>
      </c>
    </row>
    <row r="16" spans="2:10" ht="57.75" customHeight="1" x14ac:dyDescent="0.35">
      <c r="B16" s="266" t="s">
        <v>2589</v>
      </c>
      <c r="C16" s="266" t="s">
        <v>2449</v>
      </c>
      <c r="D16" s="267" t="s">
        <v>2442</v>
      </c>
      <c r="E16" s="267" t="s">
        <v>2443</v>
      </c>
      <c r="F16" s="266" t="s">
        <v>443</v>
      </c>
      <c r="G16" s="267" t="s">
        <v>2444</v>
      </c>
      <c r="H16" s="267" t="s">
        <v>2445</v>
      </c>
      <c r="I16" s="337"/>
      <c r="J16" s="731" t="s">
        <v>444</v>
      </c>
    </row>
    <row r="17" spans="2:10" ht="57.75" customHeight="1" x14ac:dyDescent="0.35">
      <c r="B17" s="266" t="s">
        <v>2590</v>
      </c>
      <c r="C17" s="266" t="s">
        <v>2441</v>
      </c>
      <c r="D17" s="267" t="s">
        <v>2442</v>
      </c>
      <c r="E17" s="267" t="s">
        <v>2591</v>
      </c>
      <c r="F17" s="266" t="s">
        <v>443</v>
      </c>
      <c r="G17" s="267" t="s">
        <v>2592</v>
      </c>
      <c r="H17" s="267" t="s">
        <v>2464</v>
      </c>
      <c r="I17" s="337"/>
      <c r="J17" s="731" t="s">
        <v>444</v>
      </c>
    </row>
    <row r="18" spans="2:10" ht="57.75" customHeight="1" x14ac:dyDescent="0.35">
      <c r="B18" s="266" t="s">
        <v>2593</v>
      </c>
      <c r="C18" s="266" t="s">
        <v>2447</v>
      </c>
      <c r="D18" s="267" t="s">
        <v>2442</v>
      </c>
      <c r="E18" s="267" t="s">
        <v>2591</v>
      </c>
      <c r="F18" s="266" t="s">
        <v>443</v>
      </c>
      <c r="G18" s="267" t="s">
        <v>2592</v>
      </c>
      <c r="H18" s="267" t="s">
        <v>2464</v>
      </c>
      <c r="I18" s="337"/>
      <c r="J18" s="731" t="s">
        <v>444</v>
      </c>
    </row>
    <row r="19" spans="2:10" ht="57.75" customHeight="1" x14ac:dyDescent="0.35">
      <c r="B19" s="266" t="s">
        <v>2594</v>
      </c>
      <c r="C19" s="266" t="s">
        <v>2449</v>
      </c>
      <c r="D19" s="267" t="s">
        <v>2442</v>
      </c>
      <c r="E19" s="267" t="s">
        <v>2591</v>
      </c>
      <c r="F19" s="266" t="s">
        <v>443</v>
      </c>
      <c r="G19" s="267" t="s">
        <v>2592</v>
      </c>
      <c r="H19" s="267" t="s">
        <v>2464</v>
      </c>
      <c r="I19" s="337"/>
      <c r="J19" s="731" t="s">
        <v>444</v>
      </c>
    </row>
    <row r="20" spans="2:10" ht="57.75" customHeight="1" x14ac:dyDescent="0.35">
      <c r="B20" s="266" t="s">
        <v>2595</v>
      </c>
      <c r="C20" s="266" t="s">
        <v>2449</v>
      </c>
      <c r="D20" s="267" t="s">
        <v>2442</v>
      </c>
      <c r="E20" s="267" t="s">
        <v>2458</v>
      </c>
      <c r="F20" s="266" t="s">
        <v>471</v>
      </c>
      <c r="G20" s="267" t="s">
        <v>2459</v>
      </c>
      <c r="H20" s="267" t="s">
        <v>2460</v>
      </c>
      <c r="I20" s="337"/>
      <c r="J20" s="731" t="s">
        <v>444</v>
      </c>
    </row>
    <row r="21" spans="2:10" ht="57.75" customHeight="1" x14ac:dyDescent="0.35">
      <c r="B21" s="266" t="s">
        <v>2596</v>
      </c>
      <c r="C21" s="266" t="s">
        <v>2597</v>
      </c>
      <c r="D21" s="267" t="s">
        <v>2598</v>
      </c>
      <c r="E21" s="267" t="s">
        <v>2599</v>
      </c>
      <c r="F21" s="266" t="s">
        <v>443</v>
      </c>
      <c r="G21" s="267" t="s">
        <v>2600</v>
      </c>
      <c r="H21" s="267" t="s">
        <v>2601</v>
      </c>
      <c r="I21" s="337"/>
      <c r="J21" s="731" t="s">
        <v>444</v>
      </c>
    </row>
    <row r="22" spans="2:10" ht="57.75" customHeight="1" x14ac:dyDescent="0.35">
      <c r="B22" s="266" t="s">
        <v>2602</v>
      </c>
      <c r="C22" s="266" t="s">
        <v>2603</v>
      </c>
      <c r="D22" s="267" t="s">
        <v>2598</v>
      </c>
      <c r="E22" s="267" t="s">
        <v>2599</v>
      </c>
      <c r="F22" s="266" t="s">
        <v>443</v>
      </c>
      <c r="G22" s="267" t="s">
        <v>2600</v>
      </c>
      <c r="H22" s="267" t="s">
        <v>2601</v>
      </c>
      <c r="I22" s="337"/>
      <c r="J22" s="731" t="s">
        <v>444</v>
      </c>
    </row>
  </sheetData>
  <sortState xmlns:xlrd2="http://schemas.microsoft.com/office/spreadsheetml/2017/richdata2" ref="C4:I35">
    <sortCondition ref="C29"/>
  </sortState>
  <mergeCells count="1">
    <mergeCell ref="B2:J2"/>
  </mergeCells>
  <conditionalFormatting sqref="B4:G22">
    <cfRule type="expression" dxfId="227" priority="20">
      <formula>OR($J4="New",$J4="Updated")</formula>
    </cfRule>
  </conditionalFormatting>
  <conditionalFormatting sqref="B5:G16">
    <cfRule type="expression" dxfId="226" priority="45">
      <formula>OR($J5="New",$J5="Updated")</formula>
    </cfRule>
  </conditionalFormatting>
  <conditionalFormatting sqref="B20:G20 B21:F22">
    <cfRule type="expression" dxfId="225" priority="160">
      <formula>OR($J20="New",$J20="Updated")</formula>
    </cfRule>
  </conditionalFormatting>
  <conditionalFormatting sqref="D3">
    <cfRule type="expression" dxfId="224" priority="30">
      <formula>OR($I3="New",$I3="Updated")</formula>
    </cfRule>
  </conditionalFormatting>
  <conditionalFormatting sqref="E21:E22">
    <cfRule type="expression" dxfId="223" priority="2">
      <formula>OR($K21="New",$K21="Updated")</formula>
    </cfRule>
  </conditionalFormatting>
  <conditionalFormatting sqref="F4:F22">
    <cfRule type="cellIs" dxfId="222" priority="29" stopIfTrue="1" operator="equal">
      <formula>"Validation"</formula>
    </cfRule>
    <cfRule type="cellIs" dxfId="221" priority="31" operator="equal">
      <formula>"Pre-populated"</formula>
    </cfRule>
  </conditionalFormatting>
  <conditionalFormatting sqref="F5:F22">
    <cfRule type="cellIs" dxfId="220" priority="15" stopIfTrue="1" operator="equal">
      <formula>"Validation"</formula>
    </cfRule>
  </conditionalFormatting>
  <conditionalFormatting sqref="F17:F19">
    <cfRule type="expression" dxfId="219" priority="44">
      <formula>OR($J17="New",$J17="Updated")</formula>
    </cfRule>
  </conditionalFormatting>
  <conditionalFormatting sqref="G17:G19">
    <cfRule type="expression" dxfId="218" priority="17">
      <formula>OR($J17="New",$J17="Updated")</formula>
    </cfRule>
  </conditionalFormatting>
  <conditionalFormatting sqref="G21:G22">
    <cfRule type="expression" dxfId="217" priority="1">
      <formula>OR($J21="New",$J21="Updated")</formula>
    </cfRule>
  </conditionalFormatting>
  <conditionalFormatting sqref="H3:H22">
    <cfRule type="expression" dxfId="216" priority="18">
      <formula>OR($J3="New",$J3="Updated")</formula>
    </cfRule>
  </conditionalFormatting>
  <conditionalFormatting sqref="H5:I22">
    <cfRule type="expression" dxfId="215" priority="39">
      <formula>OR($J5="New",$J5="Updated")</formula>
    </cfRule>
  </conditionalFormatting>
  <conditionalFormatting sqref="I4:I22">
    <cfRule type="expression" dxfId="214" priority="25">
      <formula>OR($J4="New",$J4="Updated")</formula>
    </cfRule>
  </conditionalFormatting>
  <conditionalFormatting sqref="J4:J22">
    <cfRule type="cellIs" dxfId="213" priority="21" operator="equal">
      <formula>"Updated"</formula>
    </cfRule>
    <cfRule type="cellIs" dxfId="212"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J5:J22 J4</xm:sqref>
        </x14:dataValidation>
        <x14:dataValidation type="list" allowBlank="1" showInputMessage="1" showErrorMessage="1" xr:uid="{21C3AFBC-4040-4DE9-B182-F1D28CFAE999}">
          <x14:formula1>
            <xm:f>RS_ValueSource!$E$49:$E$52</xm:f>
          </x14:formula1>
          <xm:sqref>F5:F22 F4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163"/>
      <c r="I4" s="171"/>
      <c r="J4" s="171"/>
      <c r="K4" s="171"/>
      <c r="L4" s="8"/>
      <c r="M4" s="8" t="s">
        <v>394</v>
      </c>
      <c r="N4" s="9" t="str">
        <f>'010'!E8</f>
        <v>1234</v>
      </c>
    </row>
    <row r="5" spans="1:14" s="16" customFormat="1" ht="16.5" x14ac:dyDescent="0.45">
      <c r="A5" s="3"/>
      <c r="B5" s="164"/>
      <c r="C5" s="164"/>
      <c r="D5" s="165"/>
      <c r="E5" s="165"/>
      <c r="F5" s="165"/>
      <c r="G5" s="166"/>
      <c r="H5" s="165"/>
    </row>
    <row r="6" spans="1:14" s="16" customFormat="1" ht="17.5" x14ac:dyDescent="0.45">
      <c r="A6" s="3"/>
      <c r="B6" s="164"/>
      <c r="C6" s="191" t="s">
        <v>2604</v>
      </c>
      <c r="D6" s="163"/>
      <c r="E6" s="163"/>
      <c r="F6" s="163"/>
      <c r="G6" s="8"/>
      <c r="H6" s="163"/>
      <c r="I6" s="171"/>
      <c r="J6" s="171"/>
      <c r="K6" s="171"/>
      <c r="L6" s="171"/>
      <c r="M6" s="171"/>
    </row>
    <row r="7" spans="1:14" s="16" customFormat="1" ht="17.5" x14ac:dyDescent="0.45">
      <c r="A7" s="3"/>
      <c r="B7" s="164"/>
      <c r="C7" s="76"/>
      <c r="D7" s="165"/>
      <c r="E7" s="165"/>
      <c r="F7" s="165"/>
      <c r="G7" s="166"/>
      <c r="H7" s="165"/>
    </row>
    <row r="8" spans="1:14" s="16" customFormat="1" ht="17.5" x14ac:dyDescent="0.45">
      <c r="B8" s="164"/>
      <c r="C8" s="172" t="s">
        <v>2349</v>
      </c>
      <c r="D8" s="173"/>
      <c r="E8" s="173"/>
      <c r="F8" s="173"/>
      <c r="G8" s="174"/>
      <c r="H8" s="173"/>
      <c r="I8" s="175"/>
      <c r="J8" s="175"/>
      <c r="K8" s="175"/>
      <c r="L8" s="175"/>
    </row>
    <row r="9" spans="1:14" s="16" customFormat="1" ht="16.5" x14ac:dyDescent="0.45"/>
    <row r="10" spans="1:14" s="16" customFormat="1" ht="51" customHeight="1" x14ac:dyDescent="0.45">
      <c r="C10" s="1019" t="s">
        <v>2605</v>
      </c>
      <c r="D10" s="1020"/>
      <c r="E10" s="1020"/>
      <c r="F10" s="1020"/>
      <c r="G10" s="1020"/>
      <c r="H10" s="1020"/>
      <c r="I10" s="1020"/>
      <c r="J10" s="1020"/>
      <c r="K10" s="1020"/>
      <c r="L10" s="1020"/>
      <c r="M10" s="1037"/>
    </row>
    <row r="11" spans="1:14" s="16" customFormat="1" ht="16.5" x14ac:dyDescent="0.45"/>
    <row r="12" spans="1:14" s="16" customFormat="1" ht="17.5" x14ac:dyDescent="0.45">
      <c r="C12" s="176" t="s">
        <v>871</v>
      </c>
    </row>
    <row r="14" spans="1:14" s="16" customFormat="1" ht="16.5" customHeight="1" x14ac:dyDescent="0.45">
      <c r="C14" s="962" t="s">
        <v>2351</v>
      </c>
      <c r="D14" s="893" t="s">
        <v>2352</v>
      </c>
      <c r="E14" s="893" t="s">
        <v>2353</v>
      </c>
      <c r="F14" s="893" t="s">
        <v>2354</v>
      </c>
      <c r="G14" s="966" t="s">
        <v>2355</v>
      </c>
      <c r="H14" s="841" t="s">
        <v>2606</v>
      </c>
      <c r="I14" s="896"/>
      <c r="J14" s="896"/>
      <c r="K14" s="896"/>
      <c r="L14" s="896"/>
      <c r="M14" s="842"/>
      <c r="N14" s="998" t="s">
        <v>2357</v>
      </c>
    </row>
    <row r="15" spans="1:14" s="16" customFormat="1" ht="16.5" x14ac:dyDescent="0.45">
      <c r="C15" s="877"/>
      <c r="D15" s="894"/>
      <c r="E15" s="894"/>
      <c r="F15" s="894"/>
      <c r="G15" s="1036"/>
      <c r="H15" s="168" t="s">
        <v>846</v>
      </c>
      <c r="I15" s="168" t="s">
        <v>847</v>
      </c>
      <c r="J15" s="168" t="s">
        <v>848</v>
      </c>
      <c r="K15" s="168" t="s">
        <v>849</v>
      </c>
      <c r="L15" s="168" t="s">
        <v>850</v>
      </c>
      <c r="M15" s="168" t="s">
        <v>852</v>
      </c>
      <c r="N15" s="999"/>
    </row>
    <row r="16" spans="1:14" s="16" customFormat="1" ht="57.75" customHeight="1" x14ac:dyDescent="0.45">
      <c r="C16" s="179" t="s">
        <v>2358</v>
      </c>
      <c r="D16" s="516" t="s">
        <v>2607</v>
      </c>
      <c r="E16" s="516" t="s">
        <v>2608</v>
      </c>
      <c r="F16" s="516" t="s">
        <v>2609</v>
      </c>
      <c r="G16" s="516" t="s">
        <v>2610</v>
      </c>
      <c r="H16" s="516" t="s">
        <v>2611</v>
      </c>
      <c r="I16" s="516" t="s">
        <v>2612</v>
      </c>
      <c r="J16" s="516" t="s">
        <v>2613</v>
      </c>
      <c r="K16" s="516" t="s">
        <v>2614</v>
      </c>
      <c r="L16" s="516" t="s">
        <v>2615</v>
      </c>
      <c r="M16" s="516" t="s">
        <v>2616</v>
      </c>
      <c r="N16" s="516" t="s">
        <v>2617</v>
      </c>
    </row>
    <row r="17" spans="3:14" s="16" customFormat="1" ht="57.75" hidden="1" customHeight="1" x14ac:dyDescent="0.45">
      <c r="C17" s="179" t="s">
        <v>2363</v>
      </c>
      <c r="D17" s="516" t="s">
        <v>2607</v>
      </c>
      <c r="E17" s="516" t="s">
        <v>2608</v>
      </c>
      <c r="F17" s="516" t="s">
        <v>2609</v>
      </c>
      <c r="G17" s="516" t="s">
        <v>2610</v>
      </c>
      <c r="H17" s="516" t="s">
        <v>2611</v>
      </c>
      <c r="I17" s="516" t="s">
        <v>2612</v>
      </c>
      <c r="J17" s="516" t="s">
        <v>2613</v>
      </c>
      <c r="K17" s="516" t="s">
        <v>2614</v>
      </c>
      <c r="L17" s="516" t="s">
        <v>2615</v>
      </c>
      <c r="M17" s="516" t="s">
        <v>2616</v>
      </c>
      <c r="N17" s="516" t="s">
        <v>2617</v>
      </c>
    </row>
    <row r="18" spans="3:14" s="16" customFormat="1" ht="57.75" customHeight="1" x14ac:dyDescent="0.45">
      <c r="C18" s="181" t="s">
        <v>2364</v>
      </c>
      <c r="D18" s="516" t="s">
        <v>2618</v>
      </c>
      <c r="E18" s="516" t="s">
        <v>2619</v>
      </c>
      <c r="F18" s="516" t="s">
        <v>2620</v>
      </c>
      <c r="G18" s="516" t="s">
        <v>2621</v>
      </c>
      <c r="H18" s="517" t="s">
        <v>2622</v>
      </c>
      <c r="I18" s="517" t="s">
        <v>2623</v>
      </c>
      <c r="J18" s="517" t="s">
        <v>2624</v>
      </c>
      <c r="K18" s="517" t="s">
        <v>2625</v>
      </c>
      <c r="L18" s="517" t="s">
        <v>2626</v>
      </c>
      <c r="M18" s="517" t="s">
        <v>2627</v>
      </c>
      <c r="N18" s="517" t="s">
        <v>2628</v>
      </c>
    </row>
    <row r="19" spans="3:14" s="16" customFormat="1" ht="39.75" customHeight="1" x14ac:dyDescent="0.45">
      <c r="C19" s="332" t="s">
        <v>514</v>
      </c>
      <c r="D19" s="516" t="s">
        <v>2629</v>
      </c>
      <c r="E19" s="516" t="s">
        <v>2630</v>
      </c>
      <c r="F19" s="344"/>
      <c r="G19" s="344"/>
      <c r="H19" s="517" t="s">
        <v>2631</v>
      </c>
      <c r="I19" s="517" t="s">
        <v>2632</v>
      </c>
      <c r="J19" s="517" t="s">
        <v>2633</v>
      </c>
      <c r="K19" s="517" t="s">
        <v>2634</v>
      </c>
      <c r="L19" s="517" t="s">
        <v>2635</v>
      </c>
      <c r="M19" s="517" t="s">
        <v>2636</v>
      </c>
      <c r="N19" s="517" t="s">
        <v>2637</v>
      </c>
    </row>
    <row r="20" spans="3:14" s="16" customFormat="1" ht="16.5" x14ac:dyDescent="0.45"/>
    <row r="21" spans="3:14" s="2" customFormat="1" ht="17.5" x14ac:dyDescent="0.45">
      <c r="C21" s="172" t="s">
        <v>2369</v>
      </c>
      <c r="D21" s="173"/>
      <c r="E21" s="173"/>
      <c r="F21" s="173"/>
      <c r="G21" s="174"/>
      <c r="H21" s="174"/>
      <c r="I21" s="173"/>
      <c r="J21" s="175"/>
      <c r="K21" s="175"/>
      <c r="L21" s="175"/>
      <c r="M21" s="175"/>
      <c r="N21" s="714"/>
    </row>
    <row r="22" spans="3:14" s="2" customFormat="1" ht="16.5" x14ac:dyDescent="0.45">
      <c r="C22" s="16"/>
      <c r="D22" s="16"/>
      <c r="E22" s="16"/>
      <c r="F22" s="16"/>
      <c r="G22" s="16"/>
      <c r="H22" s="16"/>
      <c r="I22" s="16"/>
      <c r="J22" s="16"/>
      <c r="K22" s="16"/>
      <c r="L22" s="16"/>
      <c r="M22" s="16"/>
      <c r="N22" s="714"/>
    </row>
    <row r="23" spans="3:14" s="2" customFormat="1" ht="62.25" customHeight="1" x14ac:dyDescent="0.35">
      <c r="C23" s="1000" t="s">
        <v>2638</v>
      </c>
      <c r="D23" s="1001"/>
      <c r="E23" s="1001"/>
      <c r="F23" s="1001"/>
      <c r="G23" s="1001"/>
      <c r="H23" s="1001"/>
      <c r="I23" s="1001"/>
      <c r="J23" s="1001"/>
      <c r="K23" s="1001"/>
      <c r="L23" s="1001"/>
      <c r="M23" s="1041"/>
      <c r="N23" s="714"/>
    </row>
    <row r="24" spans="3:14" s="2" customFormat="1" ht="7.5" customHeight="1" x14ac:dyDescent="0.45">
      <c r="C24" s="16"/>
      <c r="D24" s="16"/>
      <c r="E24" s="16"/>
      <c r="F24" s="16"/>
      <c r="G24" s="16"/>
      <c r="H24" s="16"/>
      <c r="I24" s="16"/>
      <c r="J24" s="16"/>
      <c r="K24" s="16"/>
      <c r="L24" s="16"/>
      <c r="M24" s="16"/>
      <c r="N24" s="714"/>
    </row>
    <row r="25" spans="3:14" s="2" customFormat="1" ht="17.5" x14ac:dyDescent="0.45">
      <c r="C25" s="176" t="s">
        <v>871</v>
      </c>
      <c r="D25" s="16"/>
      <c r="E25" s="16"/>
      <c r="F25" s="16"/>
      <c r="G25" s="16"/>
      <c r="H25" s="16"/>
      <c r="I25" s="16"/>
      <c r="J25" s="16"/>
      <c r="K25" s="16"/>
      <c r="L25" s="16"/>
      <c r="M25" s="16"/>
      <c r="N25" s="714"/>
    </row>
    <row r="27" spans="3:14" s="16" customFormat="1" ht="16.5" x14ac:dyDescent="0.45">
      <c r="C27" s="1015" t="s">
        <v>2351</v>
      </c>
      <c r="D27" s="893" t="s">
        <v>2352</v>
      </c>
      <c r="E27" s="893" t="s">
        <v>2353</v>
      </c>
      <c r="F27" s="893" t="s">
        <v>2354</v>
      </c>
      <c r="G27" s="966" t="s">
        <v>2355</v>
      </c>
      <c r="H27" s="841" t="s">
        <v>2510</v>
      </c>
      <c r="I27" s="896"/>
      <c r="J27" s="896"/>
      <c r="K27" s="896"/>
      <c r="L27" s="896"/>
      <c r="M27" s="998" t="s">
        <v>2357</v>
      </c>
    </row>
    <row r="28" spans="3:14" s="16" customFormat="1" ht="16.5" x14ac:dyDescent="0.45">
      <c r="C28" s="1010"/>
      <c r="D28" s="894"/>
      <c r="E28" s="894"/>
      <c r="F28" s="894"/>
      <c r="G28" s="1036"/>
      <c r="H28" s="168" t="s">
        <v>847</v>
      </c>
      <c r="I28" s="168" t="s">
        <v>848</v>
      </c>
      <c r="J28" s="168" t="s">
        <v>849</v>
      </c>
      <c r="K28" s="168" t="s">
        <v>850</v>
      </c>
      <c r="L28" s="303" t="s">
        <v>852</v>
      </c>
      <c r="M28" s="999"/>
    </row>
    <row r="29" spans="3:14" s="16" customFormat="1" ht="57.75" customHeight="1" x14ac:dyDescent="0.45">
      <c r="C29" s="179" t="s">
        <v>2358</v>
      </c>
      <c r="D29" s="516" t="s">
        <v>2607</v>
      </c>
      <c r="E29" s="516" t="s">
        <v>2608</v>
      </c>
      <c r="F29" s="516" t="s">
        <v>2609</v>
      </c>
      <c r="G29" s="516" t="s">
        <v>2610</v>
      </c>
      <c r="H29" s="516" t="s">
        <v>2639</v>
      </c>
      <c r="I29" s="516" t="s">
        <v>2640</v>
      </c>
      <c r="J29" s="516" t="s">
        <v>2641</v>
      </c>
      <c r="K29" s="516" t="s">
        <v>2642</v>
      </c>
      <c r="L29" s="516" t="s">
        <v>2643</v>
      </c>
      <c r="M29" s="516" t="s">
        <v>2644</v>
      </c>
    </row>
    <row r="30" spans="3:14" s="16" customFormat="1" ht="57.75" hidden="1" customHeight="1" x14ac:dyDescent="0.45">
      <c r="C30" s="179" t="s">
        <v>2363</v>
      </c>
      <c r="D30" s="516" t="s">
        <v>2607</v>
      </c>
      <c r="E30" s="516" t="s">
        <v>2608</v>
      </c>
      <c r="F30" s="516" t="s">
        <v>2609</v>
      </c>
      <c r="G30" s="516" t="s">
        <v>2610</v>
      </c>
      <c r="H30" s="516" t="s">
        <v>2639</v>
      </c>
      <c r="I30" s="516" t="s">
        <v>2640</v>
      </c>
      <c r="J30" s="516" t="s">
        <v>2641</v>
      </c>
      <c r="K30" s="516" t="s">
        <v>2642</v>
      </c>
      <c r="L30" s="516" t="s">
        <v>2643</v>
      </c>
      <c r="M30" s="516" t="s">
        <v>2644</v>
      </c>
    </row>
    <row r="31" spans="3:14" s="16" customFormat="1" ht="57.75" customHeight="1" x14ac:dyDescent="0.45">
      <c r="C31" s="181" t="s">
        <v>2364</v>
      </c>
      <c r="D31" s="516" t="s">
        <v>2618</v>
      </c>
      <c r="E31" s="516" t="s">
        <v>2619</v>
      </c>
      <c r="F31" s="516" t="s">
        <v>2620</v>
      </c>
      <c r="G31" s="516" t="s">
        <v>2621</v>
      </c>
      <c r="H31" s="517" t="s">
        <v>2645</v>
      </c>
      <c r="I31" s="517" t="s">
        <v>2646</v>
      </c>
      <c r="J31" s="517" t="s">
        <v>2647</v>
      </c>
      <c r="K31" s="517" t="s">
        <v>2648</v>
      </c>
      <c r="L31" s="517" t="s">
        <v>2649</v>
      </c>
      <c r="M31" s="517" t="s">
        <v>2650</v>
      </c>
    </row>
    <row r="32" spans="3:14" s="16" customFormat="1" ht="40.15" customHeight="1" x14ac:dyDescent="0.45">
      <c r="C32" s="332" t="s">
        <v>514</v>
      </c>
      <c r="D32" s="516" t="s">
        <v>2629</v>
      </c>
      <c r="E32" s="516" t="s">
        <v>2630</v>
      </c>
      <c r="F32" s="344"/>
      <c r="G32" s="344"/>
      <c r="H32" s="517" t="s">
        <v>2651</v>
      </c>
      <c r="I32" s="517" t="s">
        <v>2652</v>
      </c>
      <c r="J32" s="517" t="s">
        <v>2653</v>
      </c>
      <c r="K32" s="517" t="s">
        <v>2654</v>
      </c>
      <c r="L32" s="517" t="s">
        <v>2655</v>
      </c>
      <c r="M32" s="517" t="s">
        <v>2656</v>
      </c>
    </row>
    <row r="33" spans="1:13" s="16" customFormat="1" ht="16.5" x14ac:dyDescent="0.45"/>
    <row r="34" spans="1:13" s="16" customFormat="1" ht="16.5" x14ac:dyDescent="0.45"/>
    <row r="35" spans="1:13" s="2" customFormat="1" ht="17.5" x14ac:dyDescent="0.45">
      <c r="A35" s="714"/>
      <c r="B35" s="714"/>
      <c r="C35" s="172" t="s">
        <v>2529</v>
      </c>
      <c r="D35" s="173"/>
      <c r="E35" s="173"/>
      <c r="F35" s="173"/>
      <c r="G35" s="174"/>
      <c r="H35" s="174"/>
      <c r="I35" s="173"/>
      <c r="J35" s="175"/>
      <c r="K35" s="175"/>
      <c r="L35" s="175"/>
      <c r="M35" s="175"/>
    </row>
    <row r="36" spans="1:13" s="2" customFormat="1" ht="16.5" x14ac:dyDescent="0.45">
      <c r="A36" s="714"/>
      <c r="B36" s="714"/>
      <c r="C36" s="16"/>
      <c r="D36" s="16"/>
      <c r="E36" s="16"/>
      <c r="F36" s="16"/>
      <c r="G36" s="16"/>
      <c r="H36" s="16"/>
      <c r="I36" s="16"/>
      <c r="J36" s="16"/>
      <c r="K36" s="16"/>
      <c r="L36" s="16"/>
      <c r="M36" s="16"/>
    </row>
    <row r="37" spans="1:13" s="2" customFormat="1" ht="65.25" customHeight="1" x14ac:dyDescent="0.45">
      <c r="A37" s="714"/>
      <c r="B37" s="714"/>
      <c r="C37" s="1019" t="s">
        <v>2657</v>
      </c>
      <c r="D37" s="1020"/>
      <c r="E37" s="1020"/>
      <c r="F37" s="1020"/>
      <c r="G37" s="1020"/>
      <c r="H37" s="1020"/>
      <c r="I37" s="1020"/>
      <c r="J37" s="1020"/>
      <c r="K37" s="1020"/>
      <c r="L37" s="1020"/>
      <c r="M37" s="1037"/>
    </row>
    <row r="38" spans="1:13" s="2" customFormat="1" ht="16.5" x14ac:dyDescent="0.45">
      <c r="A38" s="714"/>
      <c r="B38" s="714"/>
      <c r="C38" s="16"/>
      <c r="D38" s="16"/>
      <c r="E38" s="16"/>
      <c r="F38" s="16"/>
      <c r="G38" s="16"/>
      <c r="H38" s="16"/>
      <c r="I38" s="16"/>
      <c r="J38" s="16"/>
      <c r="K38" s="16"/>
      <c r="L38" s="16"/>
      <c r="M38" s="16"/>
    </row>
    <row r="39" spans="1:13" s="2" customFormat="1" ht="17.5" x14ac:dyDescent="0.45">
      <c r="A39" s="714"/>
      <c r="B39" s="714"/>
      <c r="C39" s="176" t="s">
        <v>871</v>
      </c>
      <c r="D39" s="16"/>
      <c r="E39" s="16"/>
      <c r="F39" s="16"/>
      <c r="G39" s="16"/>
      <c r="H39" s="16"/>
      <c r="I39" s="16"/>
      <c r="J39" s="16"/>
      <c r="K39" s="16"/>
      <c r="L39" s="16"/>
      <c r="M39" s="16"/>
    </row>
    <row r="41" spans="1:13" ht="15" customHeight="1" x14ac:dyDescent="0.45">
      <c r="A41" s="714"/>
      <c r="B41" s="714"/>
      <c r="C41" s="1015"/>
      <c r="D41" s="1015" t="s">
        <v>2353</v>
      </c>
      <c r="E41" s="1011" t="s">
        <v>2356</v>
      </c>
      <c r="F41" s="1011"/>
      <c r="G41" s="1011"/>
      <c r="H41" s="1011"/>
      <c r="I41" s="1012"/>
      <c r="J41" s="3"/>
      <c r="K41" s="714"/>
      <c r="L41" s="714"/>
      <c r="M41" s="714"/>
    </row>
    <row r="42" spans="1:13" ht="16" x14ac:dyDescent="0.45">
      <c r="A42" s="714"/>
      <c r="B42" s="714"/>
      <c r="C42" s="951"/>
      <c r="D42" s="951"/>
      <c r="E42" s="189" t="s">
        <v>847</v>
      </c>
      <c r="F42" s="168" t="s">
        <v>848</v>
      </c>
      <c r="G42" s="168" t="s">
        <v>849</v>
      </c>
      <c r="H42" s="168" t="s">
        <v>850</v>
      </c>
      <c r="I42" s="168" t="s">
        <v>852</v>
      </c>
      <c r="J42" s="3"/>
      <c r="K42" s="714"/>
      <c r="L42" s="714"/>
      <c r="M42" s="714"/>
    </row>
    <row r="43" spans="1:13" ht="57.75" customHeight="1" x14ac:dyDescent="0.45">
      <c r="A43" s="24">
        <v>502</v>
      </c>
      <c r="B43" s="714"/>
      <c r="C43" s="137" t="s">
        <v>2531</v>
      </c>
      <c r="D43" s="107" t="s">
        <v>2658</v>
      </c>
      <c r="E43" s="107" t="s">
        <v>2659</v>
      </c>
      <c r="F43" s="107" t="s">
        <v>2660</v>
      </c>
      <c r="G43" s="107" t="s">
        <v>2661</v>
      </c>
      <c r="H43" s="107" t="s">
        <v>2662</v>
      </c>
      <c r="I43" s="107" t="s">
        <v>2663</v>
      </c>
      <c r="J43" s="3"/>
      <c r="K43" s="714"/>
      <c r="L43" s="714"/>
      <c r="M43" s="714"/>
    </row>
    <row r="44" spans="1:13" ht="57.75" customHeight="1" x14ac:dyDescent="0.45">
      <c r="A44" s="714"/>
      <c r="B44" s="714"/>
      <c r="C44" s="137" t="s">
        <v>2538</v>
      </c>
      <c r="D44" s="107" t="s">
        <v>2630</v>
      </c>
      <c r="E44" s="107" t="s">
        <v>2664</v>
      </c>
      <c r="F44" s="107" t="s">
        <v>2665</v>
      </c>
      <c r="G44" s="107" t="s">
        <v>2666</v>
      </c>
      <c r="H44" s="107" t="s">
        <v>2667</v>
      </c>
      <c r="I44" s="107" t="s">
        <v>2668</v>
      </c>
      <c r="J44" s="3"/>
      <c r="K44" s="714"/>
      <c r="L44" s="714"/>
      <c r="M44" s="714"/>
    </row>
    <row r="45" spans="1:13" ht="57.75" customHeight="1" x14ac:dyDescent="0.45">
      <c r="A45" s="714"/>
      <c r="B45" s="714"/>
      <c r="C45" s="137" t="s">
        <v>2544</v>
      </c>
      <c r="D45" s="345" t="s">
        <v>2669</v>
      </c>
      <c r="E45" s="345" t="s">
        <v>2669</v>
      </c>
      <c r="F45" s="345" t="s">
        <v>2669</v>
      </c>
      <c r="G45" s="345" t="s">
        <v>2669</v>
      </c>
      <c r="H45" s="345" t="s">
        <v>2669</v>
      </c>
      <c r="I45" s="345" t="s">
        <v>2669</v>
      </c>
      <c r="J45" s="3"/>
      <c r="K45" s="714"/>
      <c r="L45" s="714"/>
      <c r="M45" s="714"/>
    </row>
    <row r="46" spans="1:13" ht="57.75" customHeight="1" x14ac:dyDescent="0.45">
      <c r="A46" s="714"/>
      <c r="B46" s="714"/>
      <c r="C46" s="139" t="s">
        <v>2546</v>
      </c>
      <c r="D46" s="351" t="s">
        <v>2670</v>
      </c>
      <c r="E46" s="351" t="s">
        <v>2670</v>
      </c>
      <c r="F46" s="351" t="s">
        <v>2670</v>
      </c>
      <c r="G46" s="351" t="s">
        <v>2670</v>
      </c>
      <c r="H46" s="351" t="s">
        <v>2670</v>
      </c>
      <c r="I46" s="351" t="s">
        <v>2670</v>
      </c>
      <c r="J46" s="3"/>
      <c r="K46" s="714"/>
      <c r="L46" s="714"/>
      <c r="M46" s="714"/>
    </row>
    <row r="47" spans="1:13" ht="25.5" customHeight="1" x14ac:dyDescent="0.45">
      <c r="A47" s="714"/>
      <c r="B47" s="714"/>
      <c r="C47" s="1016"/>
      <c r="D47" s="1017"/>
      <c r="E47" s="1017"/>
      <c r="F47" s="1017"/>
      <c r="G47" s="1017"/>
      <c r="H47" s="1017"/>
      <c r="I47" s="1018"/>
      <c r="J47" s="3"/>
      <c r="K47" s="714"/>
      <c r="L47" s="714"/>
      <c r="M47" s="714"/>
    </row>
    <row r="48" spans="1:13" ht="57.75" customHeight="1" x14ac:dyDescent="0.45">
      <c r="A48" s="714"/>
      <c r="B48" s="714"/>
      <c r="C48" s="192" t="s">
        <v>2548</v>
      </c>
      <c r="D48" s="345" t="s">
        <v>2630</v>
      </c>
      <c r="E48" s="345" t="s">
        <v>2671</v>
      </c>
      <c r="F48" s="345" t="s">
        <v>2672</v>
      </c>
      <c r="G48" s="345" t="s">
        <v>2673</v>
      </c>
      <c r="H48" s="345" t="s">
        <v>2674</v>
      </c>
      <c r="I48" s="345" t="s">
        <v>2675</v>
      </c>
      <c r="J48" s="3"/>
      <c r="K48" s="714"/>
      <c r="L48" s="714"/>
      <c r="M48" s="714"/>
    </row>
    <row r="49" spans="3:10" ht="57.75" customHeight="1" x14ac:dyDescent="0.45">
      <c r="C49" s="137" t="s">
        <v>2554</v>
      </c>
      <c r="D49" s="345" t="s">
        <v>2676</v>
      </c>
      <c r="E49" s="345" t="s">
        <v>2676</v>
      </c>
      <c r="F49" s="345" t="s">
        <v>2676</v>
      </c>
      <c r="G49" s="345" t="s">
        <v>2676</v>
      </c>
      <c r="H49" s="345" t="s">
        <v>2676</v>
      </c>
      <c r="I49" s="345" t="s">
        <v>2676</v>
      </c>
      <c r="J49" s="3"/>
    </row>
    <row r="50" spans="3:10" ht="57.75" customHeight="1" x14ac:dyDescent="0.45">
      <c r="C50" s="137" t="s">
        <v>2556</v>
      </c>
      <c r="D50" s="352" t="s">
        <v>2677</v>
      </c>
      <c r="E50" s="352" t="s">
        <v>2677</v>
      </c>
      <c r="F50" s="352" t="s">
        <v>2677</v>
      </c>
      <c r="G50" s="352" t="s">
        <v>2677</v>
      </c>
      <c r="H50" s="352" t="s">
        <v>2677</v>
      </c>
      <c r="I50" s="352" t="s">
        <v>2677</v>
      </c>
      <c r="J50" s="3"/>
    </row>
    <row r="52" spans="3:10" s="2" customFormat="1" x14ac:dyDescent="0.35">
      <c r="C52" s="714"/>
      <c r="D52" s="714"/>
      <c r="E52" s="714"/>
      <c r="F52" s="714"/>
      <c r="G52" s="714"/>
      <c r="H52" s="714"/>
      <c r="I52" s="714"/>
      <c r="J52" s="714"/>
    </row>
    <row r="53" spans="3:10" s="2" customFormat="1" x14ac:dyDescent="0.35">
      <c r="C53" s="714"/>
      <c r="D53" s="714"/>
      <c r="E53" s="714"/>
      <c r="F53" s="714"/>
      <c r="G53" s="714"/>
      <c r="H53" s="714"/>
      <c r="I53" s="714"/>
      <c r="J53" s="714"/>
    </row>
    <row r="54" spans="3:10" s="2" customFormat="1" x14ac:dyDescent="0.35">
      <c r="C54" s="714"/>
      <c r="D54" s="714"/>
      <c r="E54" s="714"/>
      <c r="F54" s="714"/>
      <c r="G54" s="714"/>
      <c r="H54" s="714"/>
      <c r="I54" s="714"/>
      <c r="J54" s="714"/>
    </row>
    <row r="55" spans="3:10" s="2" customFormat="1" x14ac:dyDescent="0.35">
      <c r="C55" s="714"/>
      <c r="D55" s="714"/>
      <c r="E55" s="714"/>
      <c r="F55" s="714"/>
      <c r="G55" s="714"/>
      <c r="H55" s="714"/>
      <c r="I55" s="714"/>
      <c r="J55" s="714"/>
    </row>
    <row r="56" spans="3:10" s="2" customFormat="1" x14ac:dyDescent="0.35">
      <c r="C56" s="714"/>
      <c r="D56" s="714"/>
      <c r="E56" s="714"/>
      <c r="F56" s="714"/>
      <c r="G56" s="714"/>
      <c r="H56" s="714"/>
      <c r="I56" s="714"/>
      <c r="J56" s="714"/>
    </row>
    <row r="57" spans="3:10" s="2" customFormat="1" x14ac:dyDescent="0.35">
      <c r="C57" s="714"/>
      <c r="D57" s="714"/>
      <c r="E57" s="714"/>
      <c r="F57" s="714"/>
      <c r="G57" s="714"/>
      <c r="H57" s="714"/>
      <c r="I57" s="714"/>
      <c r="J57" s="714"/>
    </row>
    <row r="58" spans="3:10" s="2" customFormat="1" x14ac:dyDescent="0.35">
      <c r="C58" s="714"/>
      <c r="D58" s="714"/>
      <c r="E58" s="714"/>
      <c r="F58" s="714"/>
      <c r="G58" s="714"/>
      <c r="H58" s="714"/>
      <c r="I58" s="714"/>
      <c r="J58" s="714"/>
    </row>
    <row r="59" spans="3:10" s="2" customFormat="1" x14ac:dyDescent="0.35">
      <c r="C59" s="714"/>
      <c r="D59" s="714"/>
      <c r="E59" s="714"/>
      <c r="F59" s="714"/>
      <c r="G59" s="714"/>
      <c r="H59" s="714"/>
      <c r="I59" s="714"/>
      <c r="J59" s="714"/>
    </row>
    <row r="60" spans="3:10" s="2" customFormat="1" x14ac:dyDescent="0.35">
      <c r="C60" s="714"/>
      <c r="D60" s="714"/>
      <c r="E60" s="714"/>
      <c r="F60" s="714"/>
      <c r="G60" s="714"/>
      <c r="H60" s="714"/>
      <c r="I60" s="714"/>
      <c r="J60" s="714"/>
    </row>
    <row r="61" spans="3:10" s="2" customFormat="1" x14ac:dyDescent="0.35">
      <c r="C61" s="714"/>
      <c r="D61" s="714"/>
      <c r="E61" s="714"/>
      <c r="F61" s="714"/>
      <c r="G61" s="714"/>
      <c r="H61" s="714"/>
      <c r="I61" s="714"/>
      <c r="J61" s="714"/>
    </row>
    <row r="63" spans="3:10" s="2" customFormat="1" x14ac:dyDescent="0.35">
      <c r="C63" s="714"/>
      <c r="D63" s="714"/>
      <c r="E63" s="714"/>
      <c r="F63" s="714"/>
      <c r="G63" s="714"/>
      <c r="H63" s="714"/>
      <c r="I63" s="714"/>
      <c r="J63" s="714"/>
    </row>
    <row r="64" spans="3:10" s="2" customFormat="1" x14ac:dyDescent="0.35">
      <c r="C64" s="714"/>
      <c r="D64" s="714"/>
      <c r="E64" s="714"/>
      <c r="F64" s="714"/>
      <c r="G64" s="714"/>
      <c r="H64" s="714"/>
      <c r="I64" s="714"/>
      <c r="J64" s="714"/>
    </row>
    <row r="66" spans="2:13" hidden="1" x14ac:dyDescent="0.35">
      <c r="B66" s="733"/>
      <c r="C66" s="733"/>
      <c r="D66" s="733"/>
      <c r="E66" s="733"/>
      <c r="F66" s="733"/>
      <c r="G66" s="733"/>
      <c r="H66" s="733"/>
      <c r="I66" s="733"/>
      <c r="J66" s="733"/>
      <c r="K66" s="733"/>
      <c r="L66" s="733"/>
      <c r="M66" s="714"/>
    </row>
    <row r="67" spans="2:13" s="16" customFormat="1" ht="17.5" hidden="1" x14ac:dyDescent="0.45">
      <c r="B67" s="403"/>
      <c r="C67" s="407" t="s">
        <v>2558</v>
      </c>
      <c r="D67" s="405"/>
      <c r="E67" s="405"/>
      <c r="F67" s="405"/>
      <c r="G67" s="406"/>
      <c r="H67" s="406"/>
      <c r="I67" s="405"/>
      <c r="J67" s="410"/>
      <c r="K67" s="410"/>
      <c r="L67" s="410"/>
      <c r="M67" s="175"/>
    </row>
    <row r="68" spans="2:13" s="16" customFormat="1" ht="16.5" hidden="1" x14ac:dyDescent="0.45">
      <c r="B68" s="409"/>
      <c r="C68" s="409"/>
      <c r="D68" s="409"/>
      <c r="E68" s="409"/>
      <c r="F68" s="409"/>
      <c r="G68" s="409"/>
      <c r="H68" s="409"/>
      <c r="I68" s="409"/>
      <c r="J68" s="409"/>
      <c r="K68" s="409"/>
      <c r="L68" s="409"/>
    </row>
    <row r="69" spans="2:13" s="16" customFormat="1" ht="93.75" hidden="1" customHeight="1" x14ac:dyDescent="0.45">
      <c r="B69" s="409"/>
      <c r="C69" s="1038" t="s">
        <v>2678</v>
      </c>
      <c r="D69" s="1039"/>
      <c r="E69" s="1039"/>
      <c r="F69" s="1039"/>
      <c r="G69" s="1039"/>
      <c r="H69" s="1039"/>
      <c r="I69" s="1039"/>
      <c r="J69" s="1039"/>
      <c r="K69" s="1040"/>
      <c r="L69" s="424"/>
      <c r="M69" s="188"/>
    </row>
    <row r="70" spans="2:13" s="16" customFormat="1" ht="16.5" hidden="1" x14ac:dyDescent="0.45">
      <c r="B70" s="409"/>
      <c r="C70" s="409"/>
      <c r="D70" s="409"/>
      <c r="E70" s="409"/>
      <c r="F70" s="409"/>
      <c r="G70" s="409"/>
      <c r="H70" s="409"/>
      <c r="I70" s="409"/>
      <c r="J70" s="409"/>
      <c r="K70" s="409"/>
      <c r="L70" s="409"/>
    </row>
    <row r="71" spans="2:13" s="16" customFormat="1" ht="17.5" hidden="1" x14ac:dyDescent="0.45">
      <c r="B71" s="409"/>
      <c r="C71" s="411" t="s">
        <v>871</v>
      </c>
      <c r="D71" s="409"/>
      <c r="E71" s="409"/>
      <c r="F71" s="409"/>
      <c r="G71" s="409"/>
      <c r="H71" s="409"/>
      <c r="I71" s="409"/>
      <c r="J71" s="409"/>
      <c r="K71" s="409"/>
      <c r="L71" s="409"/>
    </row>
    <row r="72" spans="2:13" s="16" customFormat="1" ht="17.5" hidden="1" x14ac:dyDescent="0.45">
      <c r="B72" s="409"/>
      <c r="C72" s="411"/>
      <c r="D72" s="409"/>
      <c r="E72" s="409"/>
      <c r="F72" s="409"/>
      <c r="G72" s="409"/>
      <c r="H72" s="409"/>
      <c r="I72" s="409"/>
      <c r="J72" s="409"/>
      <c r="K72" s="409"/>
      <c r="L72" s="409"/>
    </row>
    <row r="73" spans="2:13" s="16" customFormat="1" ht="20.149999999999999" hidden="1" customHeight="1" x14ac:dyDescent="0.45">
      <c r="B73" s="409"/>
      <c r="C73" s="1008" t="s">
        <v>2383</v>
      </c>
      <c r="D73" s="1009"/>
      <c r="E73" s="1009"/>
      <c r="F73" s="1009"/>
      <c r="G73" s="1009"/>
      <c r="H73" s="1009"/>
      <c r="I73" s="1009"/>
      <c r="J73" s="1009"/>
      <c r="K73" s="1009"/>
      <c r="L73" s="409"/>
    </row>
    <row r="74" spans="2:13" s="16" customFormat="1" ht="16.5" hidden="1" x14ac:dyDescent="0.45">
      <c r="B74" s="409"/>
      <c r="C74" s="439"/>
      <c r="D74" s="440"/>
      <c r="E74" s="440"/>
      <c r="F74" s="440"/>
      <c r="G74" s="440"/>
      <c r="H74" s="440"/>
      <c r="I74" s="440"/>
      <c r="J74" s="440"/>
      <c r="K74" s="441"/>
      <c r="L74" s="409"/>
    </row>
    <row r="75" spans="2:13" hidden="1" x14ac:dyDescent="0.35">
      <c r="B75" s="733"/>
      <c r="C75" s="734"/>
      <c r="D75" s="733"/>
      <c r="E75" s="733"/>
      <c r="F75" s="733"/>
      <c r="G75" s="733"/>
      <c r="H75" s="733"/>
      <c r="I75" s="733"/>
      <c r="J75" s="733"/>
      <c r="K75" s="735"/>
      <c r="L75" s="733"/>
      <c r="M75" s="714"/>
    </row>
    <row r="76" spans="2:13" hidden="1" x14ac:dyDescent="0.35">
      <c r="B76" s="733"/>
      <c r="C76" s="734"/>
      <c r="D76" s="733"/>
      <c r="E76" s="733"/>
      <c r="F76" s="733"/>
      <c r="G76" s="733"/>
      <c r="H76" s="733"/>
      <c r="I76" s="733"/>
      <c r="J76" s="733"/>
      <c r="K76" s="735"/>
      <c r="L76" s="733"/>
      <c r="M76" s="714"/>
    </row>
    <row r="77" spans="2:13" hidden="1" x14ac:dyDescent="0.35">
      <c r="B77" s="733"/>
      <c r="C77" s="734"/>
      <c r="D77" s="733"/>
      <c r="E77" s="733"/>
      <c r="F77" s="733"/>
      <c r="G77" s="733"/>
      <c r="H77" s="733"/>
      <c r="I77" s="733"/>
      <c r="J77" s="733"/>
      <c r="K77" s="735"/>
      <c r="L77" s="733"/>
      <c r="M77" s="714"/>
    </row>
    <row r="78" spans="2:13" hidden="1" x14ac:dyDescent="0.35">
      <c r="B78" s="733"/>
      <c r="C78" s="734"/>
      <c r="D78" s="733"/>
      <c r="E78" s="733"/>
      <c r="F78" s="733"/>
      <c r="G78" s="733"/>
      <c r="H78" s="733"/>
      <c r="I78" s="733"/>
      <c r="J78" s="733"/>
      <c r="K78" s="735"/>
      <c r="L78" s="733"/>
      <c r="M78" s="714"/>
    </row>
    <row r="79" spans="2:13" hidden="1" x14ac:dyDescent="0.35">
      <c r="B79" s="733"/>
      <c r="C79" s="734"/>
      <c r="D79" s="733"/>
      <c r="E79" s="733"/>
      <c r="F79" s="733"/>
      <c r="G79" s="733"/>
      <c r="H79" s="733"/>
      <c r="I79" s="733"/>
      <c r="J79" s="733"/>
      <c r="K79" s="735"/>
      <c r="L79" s="733"/>
      <c r="M79" s="714"/>
    </row>
    <row r="80" spans="2:13" hidden="1" x14ac:dyDescent="0.35">
      <c r="B80" s="733"/>
      <c r="C80" s="734"/>
      <c r="D80" s="733"/>
      <c r="E80" s="733"/>
      <c r="F80" s="733"/>
      <c r="G80" s="733"/>
      <c r="H80" s="733"/>
      <c r="I80" s="733"/>
      <c r="J80" s="733"/>
      <c r="K80" s="735"/>
      <c r="L80" s="733"/>
      <c r="M80" s="714"/>
    </row>
    <row r="81" spans="2:12" hidden="1" x14ac:dyDescent="0.35">
      <c r="B81" s="733"/>
      <c r="C81" s="734"/>
      <c r="D81" s="733"/>
      <c r="E81" s="733"/>
      <c r="F81" s="733"/>
      <c r="G81" s="733"/>
      <c r="H81" s="733"/>
      <c r="I81" s="733"/>
      <c r="J81" s="733"/>
      <c r="K81" s="735"/>
      <c r="L81" s="733"/>
    </row>
    <row r="82" spans="2:12" hidden="1" x14ac:dyDescent="0.35">
      <c r="B82" s="733"/>
      <c r="C82" s="734"/>
      <c r="D82" s="733"/>
      <c r="E82" s="733"/>
      <c r="F82" s="733"/>
      <c r="G82" s="733"/>
      <c r="H82" s="733"/>
      <c r="I82" s="733"/>
      <c r="J82" s="733"/>
      <c r="K82" s="735"/>
      <c r="L82" s="733"/>
    </row>
    <row r="83" spans="2:12" hidden="1" x14ac:dyDescent="0.35">
      <c r="B83" s="733"/>
      <c r="C83" s="734"/>
      <c r="D83" s="733"/>
      <c r="E83" s="733"/>
      <c r="F83" s="733"/>
      <c r="G83" s="733"/>
      <c r="H83" s="733"/>
      <c r="I83" s="733"/>
      <c r="J83" s="733"/>
      <c r="K83" s="735"/>
      <c r="L83" s="733"/>
    </row>
    <row r="84" spans="2:12" hidden="1" x14ac:dyDescent="0.35">
      <c r="B84" s="733"/>
      <c r="C84" s="734"/>
      <c r="D84" s="733"/>
      <c r="E84" s="733"/>
      <c r="F84" s="733"/>
      <c r="G84" s="733"/>
      <c r="H84" s="733"/>
      <c r="I84" s="733"/>
      <c r="J84" s="733"/>
      <c r="K84" s="735"/>
      <c r="L84" s="733"/>
    </row>
    <row r="85" spans="2:12" hidden="1" x14ac:dyDescent="0.35">
      <c r="B85" s="733"/>
      <c r="C85" s="734"/>
      <c r="D85" s="733"/>
      <c r="E85" s="733"/>
      <c r="F85" s="733"/>
      <c r="G85" s="733"/>
      <c r="H85" s="733"/>
      <c r="I85" s="733"/>
      <c r="J85" s="733"/>
      <c r="K85" s="735"/>
      <c r="L85" s="733"/>
    </row>
    <row r="86" spans="2:12" hidden="1" x14ac:dyDescent="0.35">
      <c r="B86" s="733"/>
      <c r="C86" s="734"/>
      <c r="D86" s="733"/>
      <c r="E86" s="733"/>
      <c r="F86" s="733"/>
      <c r="G86" s="733"/>
      <c r="H86" s="733"/>
      <c r="I86" s="733"/>
      <c r="J86" s="733"/>
      <c r="K86" s="735"/>
      <c r="L86" s="733"/>
    </row>
    <row r="87" spans="2:12" hidden="1" x14ac:dyDescent="0.35">
      <c r="B87" s="733"/>
      <c r="C87" s="734"/>
      <c r="D87" s="733"/>
      <c r="E87" s="733"/>
      <c r="F87" s="733"/>
      <c r="G87" s="733"/>
      <c r="H87" s="733"/>
      <c r="I87" s="733"/>
      <c r="J87" s="733"/>
      <c r="K87" s="735"/>
      <c r="L87" s="733"/>
    </row>
    <row r="88" spans="2:12" hidden="1" x14ac:dyDescent="0.35">
      <c r="B88" s="733"/>
      <c r="C88" s="734"/>
      <c r="D88" s="733"/>
      <c r="E88" s="733"/>
      <c r="F88" s="733"/>
      <c r="G88" s="733"/>
      <c r="H88" s="733"/>
      <c r="I88" s="733"/>
      <c r="J88" s="733"/>
      <c r="K88" s="735"/>
      <c r="L88" s="733"/>
    </row>
    <row r="89" spans="2:12" hidden="1" x14ac:dyDescent="0.35">
      <c r="B89" s="733"/>
      <c r="C89" s="734"/>
      <c r="D89" s="733"/>
      <c r="E89" s="733"/>
      <c r="F89" s="733"/>
      <c r="G89" s="733"/>
      <c r="H89" s="733"/>
      <c r="I89" s="733"/>
      <c r="J89" s="733"/>
      <c r="K89" s="735"/>
      <c r="L89" s="733"/>
    </row>
    <row r="90" spans="2:12" hidden="1" x14ac:dyDescent="0.35">
      <c r="B90" s="733"/>
      <c r="C90" s="734"/>
      <c r="D90" s="733"/>
      <c r="E90" s="733"/>
      <c r="F90" s="733"/>
      <c r="G90" s="733"/>
      <c r="H90" s="733"/>
      <c r="I90" s="733"/>
      <c r="J90" s="733"/>
      <c r="K90" s="735"/>
      <c r="L90" s="733"/>
    </row>
    <row r="91" spans="2:12" hidden="1" x14ac:dyDescent="0.35">
      <c r="B91" s="733"/>
      <c r="C91" s="736"/>
      <c r="D91" s="737"/>
      <c r="E91" s="737"/>
      <c r="F91" s="737"/>
      <c r="G91" s="737"/>
      <c r="H91" s="737"/>
      <c r="I91" s="737"/>
      <c r="J91" s="737"/>
      <c r="K91" s="738"/>
      <c r="L91" s="733"/>
    </row>
    <row r="92" spans="2:12" hidden="1" x14ac:dyDescent="0.35">
      <c r="B92" s="733"/>
      <c r="C92" s="733"/>
      <c r="D92" s="733"/>
      <c r="E92" s="733"/>
      <c r="F92" s="733"/>
      <c r="G92" s="733"/>
      <c r="H92" s="733"/>
      <c r="I92" s="733"/>
      <c r="J92" s="733"/>
      <c r="K92" s="733"/>
      <c r="L92" s="733"/>
    </row>
    <row r="93" spans="2:12" hidden="1" x14ac:dyDescent="0.35">
      <c r="B93" s="733"/>
      <c r="C93" s="733"/>
      <c r="D93" s="733"/>
      <c r="E93" s="733"/>
      <c r="F93" s="733"/>
      <c r="G93" s="733"/>
      <c r="H93" s="733"/>
      <c r="I93" s="733"/>
      <c r="J93" s="733"/>
      <c r="K93" s="733"/>
      <c r="L93" s="733"/>
    </row>
    <row r="94" spans="2:12" ht="20.149999999999999" hidden="1" customHeight="1" x14ac:dyDescent="0.45">
      <c r="B94" s="733"/>
      <c r="C94" s="1005" t="s">
        <v>2389</v>
      </c>
      <c r="D94" s="1006"/>
      <c r="E94" s="1006"/>
      <c r="F94" s="1006"/>
      <c r="G94" s="1006"/>
      <c r="H94" s="1006"/>
      <c r="I94" s="1006"/>
      <c r="J94" s="1006"/>
      <c r="K94" s="1007"/>
      <c r="L94" s="733"/>
    </row>
    <row r="95" spans="2:12" hidden="1" x14ac:dyDescent="0.35">
      <c r="B95" s="733"/>
      <c r="C95" s="739"/>
      <c r="D95" s="740"/>
      <c r="E95" s="740"/>
      <c r="F95" s="740"/>
      <c r="G95" s="740"/>
      <c r="H95" s="740"/>
      <c r="I95" s="740"/>
      <c r="J95" s="740"/>
      <c r="K95" s="741"/>
      <c r="L95" s="733"/>
    </row>
    <row r="96" spans="2:12" hidden="1" x14ac:dyDescent="0.35">
      <c r="B96" s="733"/>
      <c r="C96" s="734"/>
      <c r="D96" s="733"/>
      <c r="E96" s="733"/>
      <c r="F96" s="733"/>
      <c r="G96" s="733"/>
      <c r="H96" s="733"/>
      <c r="I96" s="733"/>
      <c r="J96" s="733"/>
      <c r="K96" s="735"/>
      <c r="L96" s="733"/>
    </row>
    <row r="97" spans="2:12" hidden="1" x14ac:dyDescent="0.35">
      <c r="B97" s="733"/>
      <c r="C97" s="734"/>
      <c r="D97" s="733"/>
      <c r="E97" s="733"/>
      <c r="F97" s="733"/>
      <c r="G97" s="733"/>
      <c r="H97" s="733"/>
      <c r="I97" s="733"/>
      <c r="J97" s="733"/>
      <c r="K97" s="735"/>
      <c r="L97" s="733"/>
    </row>
    <row r="98" spans="2:12" hidden="1" x14ac:dyDescent="0.35">
      <c r="B98" s="733"/>
      <c r="C98" s="734"/>
      <c r="D98" s="733"/>
      <c r="E98" s="733"/>
      <c r="F98" s="733"/>
      <c r="G98" s="733"/>
      <c r="H98" s="733"/>
      <c r="I98" s="733"/>
      <c r="J98" s="733"/>
      <c r="K98" s="735"/>
      <c r="L98" s="733"/>
    </row>
    <row r="99" spans="2:12" hidden="1" x14ac:dyDescent="0.35">
      <c r="B99" s="733"/>
      <c r="C99" s="734"/>
      <c r="D99" s="733"/>
      <c r="E99" s="733"/>
      <c r="F99" s="733"/>
      <c r="G99" s="733"/>
      <c r="H99" s="733"/>
      <c r="I99" s="733"/>
      <c r="J99" s="733"/>
      <c r="K99" s="735"/>
      <c r="L99" s="733"/>
    </row>
    <row r="100" spans="2:12" hidden="1" x14ac:dyDescent="0.35">
      <c r="B100" s="733"/>
      <c r="C100" s="734"/>
      <c r="D100" s="733"/>
      <c r="E100" s="733"/>
      <c r="F100" s="733"/>
      <c r="G100" s="733"/>
      <c r="H100" s="733"/>
      <c r="I100" s="733"/>
      <c r="J100" s="733"/>
      <c r="K100" s="735"/>
      <c r="L100" s="733"/>
    </row>
    <row r="101" spans="2:12" hidden="1" x14ac:dyDescent="0.35">
      <c r="B101" s="733"/>
      <c r="C101" s="734"/>
      <c r="D101" s="733"/>
      <c r="E101" s="733"/>
      <c r="F101" s="733"/>
      <c r="G101" s="733"/>
      <c r="H101" s="733"/>
      <c r="I101" s="733"/>
      <c r="J101" s="733"/>
      <c r="K101" s="735"/>
      <c r="L101" s="733"/>
    </row>
    <row r="102" spans="2:12" hidden="1" x14ac:dyDescent="0.35">
      <c r="B102" s="733"/>
      <c r="C102" s="734"/>
      <c r="D102" s="733"/>
      <c r="E102" s="733"/>
      <c r="F102" s="733"/>
      <c r="G102" s="733"/>
      <c r="H102" s="733"/>
      <c r="I102" s="733"/>
      <c r="J102" s="733"/>
      <c r="K102" s="735"/>
      <c r="L102" s="733"/>
    </row>
    <row r="103" spans="2:12" hidden="1" x14ac:dyDescent="0.35">
      <c r="B103" s="733"/>
      <c r="C103" s="734"/>
      <c r="D103" s="733"/>
      <c r="E103" s="733"/>
      <c r="F103" s="733"/>
      <c r="G103" s="733"/>
      <c r="H103" s="733"/>
      <c r="I103" s="733"/>
      <c r="J103" s="733"/>
      <c r="K103" s="735"/>
      <c r="L103" s="733"/>
    </row>
    <row r="104" spans="2:12" hidden="1" x14ac:dyDescent="0.35">
      <c r="B104" s="733"/>
      <c r="C104" s="734"/>
      <c r="D104" s="733"/>
      <c r="E104" s="733"/>
      <c r="F104" s="733"/>
      <c r="G104" s="733"/>
      <c r="H104" s="733"/>
      <c r="I104" s="733"/>
      <c r="J104" s="733"/>
      <c r="K104" s="735"/>
      <c r="L104" s="733"/>
    </row>
    <row r="105" spans="2:12" hidden="1" x14ac:dyDescent="0.35">
      <c r="B105" s="733"/>
      <c r="C105" s="734"/>
      <c r="D105" s="733"/>
      <c r="E105" s="733"/>
      <c r="F105" s="733"/>
      <c r="G105" s="733"/>
      <c r="H105" s="733"/>
      <c r="I105" s="733"/>
      <c r="J105" s="733"/>
      <c r="K105" s="735"/>
      <c r="L105" s="733"/>
    </row>
    <row r="106" spans="2:12" hidden="1" x14ac:dyDescent="0.35">
      <c r="B106" s="733"/>
      <c r="C106" s="734"/>
      <c r="D106" s="733"/>
      <c r="E106" s="733"/>
      <c r="F106" s="733"/>
      <c r="G106" s="733"/>
      <c r="H106" s="733"/>
      <c r="I106" s="733"/>
      <c r="J106" s="733"/>
      <c r="K106" s="735"/>
      <c r="L106" s="733"/>
    </row>
    <row r="107" spans="2:12" hidden="1" x14ac:dyDescent="0.35">
      <c r="B107" s="733"/>
      <c r="C107" s="734"/>
      <c r="D107" s="733"/>
      <c r="E107" s="733"/>
      <c r="F107" s="733"/>
      <c r="G107" s="733"/>
      <c r="H107" s="733"/>
      <c r="I107" s="733"/>
      <c r="J107" s="733"/>
      <c r="K107" s="735"/>
      <c r="L107" s="733"/>
    </row>
    <row r="108" spans="2:12" hidden="1" x14ac:dyDescent="0.35">
      <c r="B108" s="733"/>
      <c r="C108" s="734"/>
      <c r="D108" s="733"/>
      <c r="E108" s="733"/>
      <c r="F108" s="733"/>
      <c r="G108" s="733"/>
      <c r="H108" s="733"/>
      <c r="I108" s="733"/>
      <c r="J108" s="733"/>
      <c r="K108" s="735"/>
      <c r="L108" s="733"/>
    </row>
    <row r="109" spans="2:12" hidden="1" x14ac:dyDescent="0.35">
      <c r="B109" s="733"/>
      <c r="C109" s="734"/>
      <c r="D109" s="733"/>
      <c r="E109" s="733"/>
      <c r="F109" s="733"/>
      <c r="G109" s="733"/>
      <c r="H109" s="733"/>
      <c r="I109" s="733"/>
      <c r="J109" s="733"/>
      <c r="K109" s="735"/>
      <c r="L109" s="733"/>
    </row>
    <row r="110" spans="2:12" hidden="1" x14ac:dyDescent="0.35">
      <c r="B110" s="733"/>
      <c r="C110" s="734"/>
      <c r="D110" s="733"/>
      <c r="E110" s="733"/>
      <c r="F110" s="733"/>
      <c r="G110" s="733"/>
      <c r="H110" s="733"/>
      <c r="I110" s="733"/>
      <c r="J110" s="733"/>
      <c r="K110" s="735"/>
      <c r="L110" s="733"/>
    </row>
    <row r="111" spans="2:12" hidden="1" x14ac:dyDescent="0.35">
      <c r="B111" s="733"/>
      <c r="C111" s="734"/>
      <c r="D111" s="733"/>
      <c r="E111" s="733"/>
      <c r="F111" s="733"/>
      <c r="G111" s="733"/>
      <c r="H111" s="733"/>
      <c r="I111" s="733"/>
      <c r="J111" s="733"/>
      <c r="K111" s="735"/>
      <c r="L111" s="733"/>
    </row>
    <row r="112" spans="2:12" hidden="1" x14ac:dyDescent="0.35">
      <c r="B112" s="733"/>
      <c r="C112" s="736"/>
      <c r="D112" s="737"/>
      <c r="E112" s="737"/>
      <c r="F112" s="737"/>
      <c r="G112" s="737"/>
      <c r="H112" s="737"/>
      <c r="I112" s="737"/>
      <c r="J112" s="737"/>
      <c r="K112" s="738"/>
      <c r="L112" s="733"/>
    </row>
    <row r="113" spans="2:16" hidden="1" x14ac:dyDescent="0.35">
      <c r="B113" s="733"/>
      <c r="C113" s="733"/>
      <c r="D113" s="733"/>
      <c r="E113" s="733"/>
      <c r="F113" s="733"/>
      <c r="G113" s="733"/>
      <c r="H113" s="733"/>
      <c r="I113" s="733"/>
      <c r="J113" s="733"/>
      <c r="K113" s="733"/>
      <c r="L113" s="733"/>
      <c r="M113" s="714"/>
      <c r="N113" s="714"/>
    </row>
    <row r="114" spans="2:16" hidden="1" x14ac:dyDescent="0.35">
      <c r="B114" s="733"/>
      <c r="C114" s="733"/>
      <c r="D114" s="733"/>
      <c r="E114" s="733"/>
      <c r="F114" s="733"/>
      <c r="G114" s="733"/>
      <c r="H114" s="733"/>
      <c r="I114" s="733"/>
      <c r="J114" s="733"/>
      <c r="K114" s="733"/>
      <c r="L114" s="733"/>
      <c r="M114" s="714"/>
      <c r="N114" s="714"/>
    </row>
    <row r="115" spans="2:16" ht="20.149999999999999" hidden="1" customHeight="1" x14ac:dyDescent="0.45">
      <c r="B115" s="733"/>
      <c r="C115" s="1003" t="s">
        <v>2392</v>
      </c>
      <c r="D115" s="1004"/>
      <c r="E115" s="1004"/>
      <c r="F115" s="1004"/>
      <c r="G115" s="1004"/>
      <c r="H115" s="1004"/>
      <c r="I115" s="1004"/>
      <c r="J115" s="1004"/>
      <c r="K115" s="1004"/>
      <c r="L115" s="733"/>
      <c r="M115" s="714"/>
      <c r="N115" s="714"/>
    </row>
    <row r="116" spans="2:16" hidden="1" x14ac:dyDescent="0.35">
      <c r="B116" s="733"/>
      <c r="C116" s="739"/>
      <c r="D116" s="740"/>
      <c r="E116" s="740"/>
      <c r="F116" s="740"/>
      <c r="G116" s="740"/>
      <c r="H116" s="740"/>
      <c r="I116" s="740"/>
      <c r="J116" s="740"/>
      <c r="K116" s="741"/>
      <c r="L116" s="733"/>
      <c r="M116" s="714"/>
      <c r="N116" s="714"/>
    </row>
    <row r="117" spans="2:16" hidden="1" x14ac:dyDescent="0.35">
      <c r="B117" s="733"/>
      <c r="C117" s="734"/>
      <c r="D117" s="733"/>
      <c r="E117" s="733"/>
      <c r="F117" s="733"/>
      <c r="G117" s="733"/>
      <c r="H117" s="733"/>
      <c r="I117" s="733"/>
      <c r="J117" s="733"/>
      <c r="K117" s="735"/>
      <c r="L117" s="733"/>
      <c r="M117" s="714"/>
      <c r="N117" s="714"/>
    </row>
    <row r="118" spans="2:16" hidden="1" x14ac:dyDescent="0.35">
      <c r="B118" s="733"/>
      <c r="C118" s="734"/>
      <c r="D118" s="733"/>
      <c r="E118" s="733"/>
      <c r="F118" s="733"/>
      <c r="G118" s="733"/>
      <c r="H118" s="733"/>
      <c r="I118" s="733"/>
      <c r="J118" s="733"/>
      <c r="K118" s="735"/>
      <c r="L118" s="733"/>
      <c r="M118" s="714"/>
      <c r="N118" s="714"/>
      <c r="P118" t="s">
        <v>2679</v>
      </c>
    </row>
    <row r="119" spans="2:16" hidden="1" x14ac:dyDescent="0.35">
      <c r="B119" s="733"/>
      <c r="C119" s="734"/>
      <c r="D119" s="733"/>
      <c r="E119" s="733"/>
      <c r="F119" s="733"/>
      <c r="G119" s="733"/>
      <c r="H119" s="733"/>
      <c r="I119" s="733"/>
      <c r="J119" s="733"/>
      <c r="K119" s="735"/>
      <c r="L119" s="733"/>
      <c r="M119" s="714"/>
      <c r="N119" s="714"/>
    </row>
    <row r="120" spans="2:16" hidden="1" x14ac:dyDescent="0.35">
      <c r="B120" s="733"/>
      <c r="C120" s="734"/>
      <c r="D120" s="733"/>
      <c r="E120" s="733"/>
      <c r="F120" s="733"/>
      <c r="G120" s="733"/>
      <c r="H120" s="733"/>
      <c r="I120" s="733"/>
      <c r="J120" s="733"/>
      <c r="K120" s="735"/>
      <c r="L120" s="733"/>
      <c r="M120" s="714"/>
      <c r="N120" s="714"/>
    </row>
    <row r="121" spans="2:16" hidden="1" x14ac:dyDescent="0.35">
      <c r="B121" s="733"/>
      <c r="C121" s="734"/>
      <c r="D121" s="733"/>
      <c r="E121" s="733"/>
      <c r="F121" s="733"/>
      <c r="G121" s="733"/>
      <c r="H121" s="733"/>
      <c r="I121" s="733"/>
      <c r="J121" s="733"/>
      <c r="K121" s="735"/>
      <c r="L121" s="733"/>
      <c r="M121" s="714"/>
      <c r="N121" s="714"/>
    </row>
    <row r="122" spans="2:16" hidden="1" x14ac:dyDescent="0.35">
      <c r="B122" s="733"/>
      <c r="C122" s="734"/>
      <c r="D122" s="733"/>
      <c r="E122" s="733"/>
      <c r="F122" s="733"/>
      <c r="G122" s="733"/>
      <c r="H122" s="733"/>
      <c r="I122" s="733"/>
      <c r="J122" s="733"/>
      <c r="K122" s="735"/>
      <c r="L122" s="733"/>
      <c r="M122" s="714"/>
      <c r="N122" s="714"/>
    </row>
    <row r="123" spans="2:16" hidden="1" x14ac:dyDescent="0.35">
      <c r="B123" s="733"/>
      <c r="C123" s="734"/>
      <c r="D123" s="733"/>
      <c r="E123" s="733"/>
      <c r="F123" s="733"/>
      <c r="G123" s="733"/>
      <c r="H123" s="733"/>
      <c r="I123" s="733"/>
      <c r="J123" s="733"/>
      <c r="K123" s="735"/>
      <c r="L123" s="733"/>
      <c r="M123" s="714"/>
      <c r="N123" s="714"/>
    </row>
    <row r="124" spans="2:16" hidden="1" x14ac:dyDescent="0.35">
      <c r="B124" s="733"/>
      <c r="C124" s="734"/>
      <c r="D124" s="733"/>
      <c r="E124" s="733"/>
      <c r="F124" s="733"/>
      <c r="G124" s="733"/>
      <c r="H124" s="733"/>
      <c r="I124" s="733"/>
      <c r="J124" s="733"/>
      <c r="K124" s="735"/>
      <c r="L124" s="733"/>
      <c r="M124" s="714"/>
      <c r="N124" s="714"/>
    </row>
    <row r="125" spans="2:16" hidden="1" x14ac:dyDescent="0.35">
      <c r="B125" s="733"/>
      <c r="C125" s="734"/>
      <c r="D125" s="733"/>
      <c r="E125" s="733"/>
      <c r="F125" s="733"/>
      <c r="G125" s="733"/>
      <c r="H125" s="733"/>
      <c r="I125" s="733"/>
      <c r="J125" s="733"/>
      <c r="K125" s="735"/>
      <c r="L125" s="733"/>
      <c r="M125" s="714"/>
      <c r="N125" s="714"/>
    </row>
    <row r="126" spans="2:16" hidden="1" x14ac:dyDescent="0.35">
      <c r="B126" s="733"/>
      <c r="C126" s="734"/>
      <c r="D126" s="733"/>
      <c r="E126" s="733"/>
      <c r="F126" s="733"/>
      <c r="G126" s="733"/>
      <c r="H126" s="733"/>
      <c r="I126" s="733"/>
      <c r="J126" s="733"/>
      <c r="K126" s="735"/>
      <c r="L126" s="733"/>
      <c r="M126" s="714"/>
      <c r="N126" s="714"/>
    </row>
    <row r="127" spans="2:16" hidden="1" x14ac:dyDescent="0.35">
      <c r="B127" s="733"/>
      <c r="C127" s="734"/>
      <c r="D127" s="733"/>
      <c r="E127" s="733"/>
      <c r="F127" s="733"/>
      <c r="G127" s="733"/>
      <c r="H127" s="733"/>
      <c r="I127" s="733"/>
      <c r="J127" s="733"/>
      <c r="K127" s="735"/>
      <c r="L127" s="733"/>
      <c r="M127" s="714"/>
      <c r="N127" s="714"/>
    </row>
    <row r="128" spans="2:16" hidden="1" x14ac:dyDescent="0.35">
      <c r="B128" s="733"/>
      <c r="C128" s="734"/>
      <c r="D128" s="733"/>
      <c r="E128" s="733"/>
      <c r="F128" s="733"/>
      <c r="G128" s="733"/>
      <c r="H128" s="733"/>
      <c r="I128" s="733"/>
      <c r="J128" s="733"/>
      <c r="K128" s="735"/>
      <c r="L128" s="733"/>
      <c r="M128" s="714"/>
      <c r="N128" s="714"/>
    </row>
    <row r="129" spans="2:12" hidden="1" x14ac:dyDescent="0.35">
      <c r="B129" s="733"/>
      <c r="C129" s="734"/>
      <c r="D129" s="733"/>
      <c r="E129" s="733"/>
      <c r="F129" s="733"/>
      <c r="G129" s="733"/>
      <c r="H129" s="733"/>
      <c r="I129" s="733"/>
      <c r="J129" s="733"/>
      <c r="K129" s="735"/>
      <c r="L129" s="733"/>
    </row>
    <row r="130" spans="2:12" hidden="1" x14ac:dyDescent="0.35">
      <c r="B130" s="733"/>
      <c r="C130" s="734"/>
      <c r="D130" s="733"/>
      <c r="E130" s="733"/>
      <c r="F130" s="733"/>
      <c r="G130" s="733"/>
      <c r="H130" s="733"/>
      <c r="I130" s="733"/>
      <c r="J130" s="733"/>
      <c r="K130" s="735"/>
      <c r="L130" s="733"/>
    </row>
    <row r="131" spans="2:12" hidden="1" x14ac:dyDescent="0.35">
      <c r="B131" s="733"/>
      <c r="C131" s="734"/>
      <c r="D131" s="733"/>
      <c r="E131" s="733"/>
      <c r="F131" s="733"/>
      <c r="G131" s="733"/>
      <c r="H131" s="733"/>
      <c r="I131" s="733"/>
      <c r="J131" s="733"/>
      <c r="K131" s="735"/>
      <c r="L131" s="733"/>
    </row>
    <row r="132" spans="2:12" hidden="1" x14ac:dyDescent="0.35">
      <c r="B132" s="733"/>
      <c r="C132" s="736"/>
      <c r="D132" s="737"/>
      <c r="E132" s="737"/>
      <c r="F132" s="737"/>
      <c r="G132" s="737"/>
      <c r="H132" s="737"/>
      <c r="I132" s="737"/>
      <c r="J132" s="737"/>
      <c r="K132" s="738"/>
      <c r="L132" s="733"/>
    </row>
    <row r="133" spans="2:12" hidden="1" x14ac:dyDescent="0.35">
      <c r="B133" s="733"/>
      <c r="C133" s="733"/>
      <c r="D133" s="733"/>
      <c r="E133" s="733"/>
      <c r="F133" s="733"/>
      <c r="G133" s="733"/>
      <c r="H133" s="733"/>
      <c r="I133" s="733"/>
      <c r="J133" s="733"/>
      <c r="K133" s="733"/>
      <c r="L133" s="733"/>
    </row>
  </sheetData>
  <sheetProtection formatColumns="0"/>
  <mergeCells count="25">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 ref="C37:M37"/>
    <mergeCell ref="N14:N15"/>
    <mergeCell ref="M27:M28"/>
    <mergeCell ref="C69:K69"/>
    <mergeCell ref="D41:D42"/>
    <mergeCell ref="E41:I41"/>
    <mergeCell ref="C23:M23"/>
    <mergeCell ref="C41:C42"/>
    <mergeCell ref="C47:I47"/>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M78"/>
  <sheetViews>
    <sheetView showGridLines="0" zoomScale="70" zoomScaleNormal="70" workbookViewId="0"/>
  </sheetViews>
  <sheetFormatPr defaultColWidth="21.7265625" defaultRowHeight="14.5" x14ac:dyDescent="0.35"/>
  <cols>
    <col min="1" max="1" width="2" style="2" customWidth="1"/>
    <col min="2" max="2" width="4.26953125" style="2" customWidth="1"/>
    <col min="3" max="3" width="35.26953125" style="2" customWidth="1"/>
    <col min="4" max="9" width="18" style="2" customWidth="1"/>
    <col min="11" max="11" width="8.453125" style="2" customWidth="1"/>
    <col min="12" max="12" width="8.7265625" style="2" customWidth="1"/>
    <col min="13" max="13" width="7.7265625" style="2"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937" t="s">
        <v>2680</v>
      </c>
      <c r="K4" s="937"/>
      <c r="L4" s="937"/>
      <c r="M4" s="9" t="str">
        <f>'010'!E8</f>
        <v>1234</v>
      </c>
    </row>
    <row r="5" spans="1:13" s="16" customFormat="1" ht="16.5" x14ac:dyDescent="0.45">
      <c r="A5" s="3"/>
      <c r="B5" s="164"/>
      <c r="C5" s="164"/>
      <c r="D5" s="165"/>
      <c r="E5" s="165"/>
      <c r="F5" s="165"/>
      <c r="G5" s="166"/>
      <c r="H5" s="165"/>
    </row>
    <row r="6" spans="1:13" s="16" customFormat="1" ht="17.5" x14ac:dyDescent="0.45">
      <c r="A6" s="3"/>
      <c r="B6" s="164"/>
      <c r="C6" s="191" t="s">
        <v>2681</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2349</v>
      </c>
      <c r="D8" s="173"/>
      <c r="E8" s="173"/>
      <c r="F8" s="173"/>
      <c r="G8" s="174"/>
      <c r="H8" s="173"/>
      <c r="I8" s="175"/>
      <c r="J8" s="175"/>
      <c r="K8" s="175"/>
      <c r="L8" s="175"/>
    </row>
    <row r="9" spans="1:13" s="16" customFormat="1" ht="16.5" x14ac:dyDescent="0.45"/>
    <row r="10" spans="1:13" s="16" customFormat="1" ht="34.5" customHeight="1" x14ac:dyDescent="0.45">
      <c r="C10" s="980" t="s">
        <v>2682</v>
      </c>
      <c r="D10" s="981"/>
      <c r="E10" s="981"/>
      <c r="F10" s="981"/>
      <c r="G10" s="981"/>
      <c r="H10" s="981"/>
      <c r="I10" s="981"/>
      <c r="J10" s="981"/>
      <c r="K10" s="981"/>
      <c r="L10" s="1042"/>
    </row>
    <row r="11" spans="1:13" s="16" customFormat="1" ht="16.5" x14ac:dyDescent="0.45"/>
    <row r="12" spans="1:13" s="16" customFormat="1" ht="17.5" x14ac:dyDescent="0.45">
      <c r="C12" s="176" t="s">
        <v>871</v>
      </c>
    </row>
    <row r="14" spans="1:13" s="16" customFormat="1" ht="32.25" customHeight="1" x14ac:dyDescent="0.45">
      <c r="C14" s="962" t="s">
        <v>2351</v>
      </c>
      <c r="D14" s="893" t="s">
        <v>2353</v>
      </c>
      <c r="E14" s="841" t="s">
        <v>2356</v>
      </c>
      <c r="F14" s="896"/>
      <c r="G14" s="896"/>
      <c r="H14" s="896"/>
      <c r="I14" s="842"/>
      <c r="J14" s="177" t="s">
        <v>2357</v>
      </c>
    </row>
    <row r="15" spans="1:13" s="16" customFormat="1" ht="16.5" x14ac:dyDescent="0.45">
      <c r="C15" s="877"/>
      <c r="D15" s="894"/>
      <c r="E15" s="168" t="s">
        <v>847</v>
      </c>
      <c r="F15" s="168" t="s">
        <v>848</v>
      </c>
      <c r="G15" s="168" t="s">
        <v>849</v>
      </c>
      <c r="H15" s="168" t="s">
        <v>850</v>
      </c>
      <c r="I15" s="168" t="s">
        <v>852</v>
      </c>
      <c r="J15" s="168" t="s">
        <v>852</v>
      </c>
    </row>
    <row r="16" spans="1:13" s="16" customFormat="1" ht="16.5" x14ac:dyDescent="0.45">
      <c r="C16" s="877"/>
      <c r="D16" s="54" t="s">
        <v>502</v>
      </c>
      <c r="E16" s="54" t="s">
        <v>503</v>
      </c>
      <c r="F16" s="54" t="s">
        <v>524</v>
      </c>
      <c r="G16" s="54" t="s">
        <v>525</v>
      </c>
      <c r="H16" s="168" t="s">
        <v>526</v>
      </c>
      <c r="I16" s="168" t="s">
        <v>527</v>
      </c>
      <c r="J16" s="168" t="s">
        <v>2683</v>
      </c>
    </row>
    <row r="17" spans="1:13" s="16" customFormat="1" ht="35.15" customHeight="1" x14ac:dyDescent="0.45">
      <c r="C17" s="179" t="s">
        <v>2358</v>
      </c>
      <c r="D17" s="58">
        <v>0</v>
      </c>
      <c r="E17" s="265">
        <v>0</v>
      </c>
      <c r="F17" s="265" t="s">
        <v>2359</v>
      </c>
      <c r="G17" s="265" t="s">
        <v>2360</v>
      </c>
      <c r="H17" s="265" t="s">
        <v>2361</v>
      </c>
      <c r="I17" s="397" t="s">
        <v>2562</v>
      </c>
      <c r="J17" s="397" t="s">
        <v>2684</v>
      </c>
    </row>
    <row r="18" spans="1:13" s="16" customFormat="1" ht="35.15" hidden="1" customHeight="1" x14ac:dyDescent="0.45">
      <c r="C18" s="179" t="s">
        <v>2685</v>
      </c>
      <c r="D18" s="58">
        <v>0</v>
      </c>
      <c r="E18" s="265">
        <v>0</v>
      </c>
      <c r="F18" s="265" t="s">
        <v>2359</v>
      </c>
      <c r="G18" s="265" t="s">
        <v>2360</v>
      </c>
      <c r="H18" s="265" t="s">
        <v>2361</v>
      </c>
      <c r="I18" s="397" t="s">
        <v>2562</v>
      </c>
      <c r="J18" s="397"/>
    </row>
    <row r="19" spans="1:13" s="16" customFormat="1" ht="35.15" customHeight="1" x14ac:dyDescent="0.45">
      <c r="C19" s="181" t="s">
        <v>2364</v>
      </c>
      <c r="D19" s="58">
        <v>0</v>
      </c>
      <c r="E19" s="265">
        <v>0</v>
      </c>
      <c r="F19" s="265" t="s">
        <v>2359</v>
      </c>
      <c r="G19" s="265" t="s">
        <v>2360</v>
      </c>
      <c r="H19" s="265" t="s">
        <v>2361</v>
      </c>
      <c r="I19" s="397" t="s">
        <v>2562</v>
      </c>
      <c r="J19" s="397" t="s">
        <v>2684</v>
      </c>
    </row>
    <row r="20" spans="1:13" s="16" customFormat="1" ht="64" x14ac:dyDescent="0.45">
      <c r="C20" s="332" t="s">
        <v>514</v>
      </c>
      <c r="D20" s="355" t="s">
        <v>2686</v>
      </c>
      <c r="E20" s="265">
        <v>0</v>
      </c>
      <c r="F20" s="265" t="s">
        <v>2359</v>
      </c>
      <c r="G20" s="265" t="s">
        <v>2360</v>
      </c>
      <c r="H20" s="265" t="s">
        <v>2361</v>
      </c>
      <c r="I20" s="386" t="s">
        <v>2687</v>
      </c>
      <c r="J20" s="355" t="s">
        <v>2688</v>
      </c>
    </row>
    <row r="21" spans="1:13" s="16" customFormat="1" ht="16.5" x14ac:dyDescent="0.45"/>
    <row r="22" spans="1:13" s="16" customFormat="1" ht="17.5" x14ac:dyDescent="0.45">
      <c r="C22" s="52" t="s">
        <v>877</v>
      </c>
    </row>
    <row r="23" spans="1:13" s="16" customFormat="1" ht="13.5" customHeight="1" x14ac:dyDescent="0.45"/>
    <row r="24" spans="1:13" s="16" customFormat="1" ht="30" customHeight="1" x14ac:dyDescent="0.45">
      <c r="C24" s="987" t="s">
        <v>878</v>
      </c>
      <c r="D24" s="1047"/>
      <c r="E24" s="1047"/>
      <c r="F24" s="1047"/>
      <c r="G24" s="1047"/>
      <c r="H24" s="1047"/>
      <c r="I24" s="1047"/>
      <c r="J24" s="1047"/>
      <c r="K24" s="1047"/>
      <c r="L24" s="1048"/>
    </row>
    <row r="25" spans="1:13" s="16" customFormat="1" ht="16.5" x14ac:dyDescent="0.45"/>
    <row r="26" spans="1:13" s="16" customFormat="1" ht="16.5" hidden="1" x14ac:dyDescent="0.45">
      <c r="B26" s="410"/>
      <c r="C26" s="410"/>
      <c r="D26" s="410"/>
      <c r="E26" s="410"/>
      <c r="F26" s="410"/>
      <c r="G26" s="410"/>
      <c r="H26" s="410"/>
      <c r="I26" s="410"/>
      <c r="J26" s="410"/>
      <c r="K26" s="410"/>
      <c r="L26" s="410"/>
      <c r="M26" s="410"/>
    </row>
    <row r="27" spans="1:13" s="16" customFormat="1" ht="17.5" hidden="1" x14ac:dyDescent="0.45">
      <c r="B27" s="404"/>
      <c r="C27" s="407" t="s">
        <v>2369</v>
      </c>
      <c r="D27" s="405"/>
      <c r="E27" s="405"/>
      <c r="F27" s="405"/>
      <c r="G27" s="406"/>
      <c r="H27" s="405"/>
      <c r="I27" s="410"/>
      <c r="J27" s="410"/>
      <c r="K27" s="410"/>
      <c r="L27" s="410"/>
      <c r="M27" s="410"/>
    </row>
    <row r="28" spans="1:13" s="16" customFormat="1" ht="16.5" hidden="1" x14ac:dyDescent="0.45">
      <c r="B28" s="410"/>
      <c r="C28" s="410"/>
      <c r="D28" s="410"/>
      <c r="E28" s="410"/>
      <c r="F28" s="410"/>
      <c r="G28" s="410"/>
      <c r="H28" s="410"/>
      <c r="I28" s="410"/>
      <c r="J28" s="410"/>
      <c r="K28" s="410"/>
      <c r="L28" s="410"/>
      <c r="M28" s="410"/>
    </row>
    <row r="29" spans="1:13" s="16" customFormat="1" ht="130.5" hidden="1" customHeight="1" x14ac:dyDescent="0.45">
      <c r="B29" s="410"/>
      <c r="C29" s="971" t="s">
        <v>2689</v>
      </c>
      <c r="D29" s="972"/>
      <c r="E29" s="972"/>
      <c r="F29" s="972"/>
      <c r="G29" s="972"/>
      <c r="H29" s="972"/>
      <c r="I29" s="972"/>
      <c r="J29" s="972"/>
      <c r="K29" s="972"/>
      <c r="L29" s="1049"/>
      <c r="M29" s="410"/>
    </row>
    <row r="30" spans="1:13" s="16" customFormat="1" ht="16.5" hidden="1" x14ac:dyDescent="0.45">
      <c r="B30" s="410"/>
      <c r="C30" s="410"/>
      <c r="D30" s="410"/>
      <c r="E30" s="410"/>
      <c r="F30" s="410"/>
      <c r="G30" s="410"/>
      <c r="H30" s="410"/>
      <c r="I30" s="410"/>
      <c r="J30" s="410"/>
      <c r="K30" s="410"/>
      <c r="L30" s="410"/>
      <c r="M30" s="410"/>
    </row>
    <row r="31" spans="1:13" s="16" customFormat="1" ht="17.5" hidden="1" x14ac:dyDescent="0.45">
      <c r="A31" s="714"/>
      <c r="B31" s="410"/>
      <c r="C31" s="411" t="s">
        <v>871</v>
      </c>
      <c r="D31" s="410"/>
      <c r="E31" s="410"/>
      <c r="F31" s="410"/>
      <c r="G31" s="410"/>
      <c r="H31" s="410"/>
      <c r="I31" s="410"/>
      <c r="J31" s="410"/>
      <c r="K31" s="410"/>
      <c r="L31" s="410"/>
      <c r="M31" s="410"/>
    </row>
    <row r="32" spans="1:13" hidden="1" x14ac:dyDescent="0.35">
      <c r="A32" s="714"/>
      <c r="B32" s="425"/>
      <c r="C32" s="425"/>
      <c r="D32" s="425"/>
      <c r="E32" s="425"/>
      <c r="F32" s="425"/>
      <c r="G32" s="425"/>
      <c r="H32" s="425"/>
      <c r="I32" s="425"/>
      <c r="J32" s="442"/>
      <c r="K32" s="425"/>
      <c r="L32" s="425"/>
      <c r="M32" s="425"/>
    </row>
    <row r="33" spans="1:13" ht="16.5" hidden="1" x14ac:dyDescent="0.45">
      <c r="A33" s="16"/>
      <c r="B33" s="425"/>
      <c r="C33" s="1050" t="s">
        <v>2371</v>
      </c>
      <c r="D33" s="1050"/>
      <c r="E33" s="976" t="s">
        <v>2351</v>
      </c>
      <c r="F33" s="977"/>
      <c r="G33" s="977"/>
      <c r="H33" s="1051" t="s">
        <v>2372</v>
      </c>
      <c r="I33" s="1051"/>
      <c r="J33" s="443"/>
      <c r="K33" s="425"/>
      <c r="L33" s="425"/>
      <c r="M33" s="425"/>
    </row>
    <row r="34" spans="1:13" ht="25.5" hidden="1" customHeight="1" x14ac:dyDescent="0.45">
      <c r="A34" s="16"/>
      <c r="B34" s="425"/>
      <c r="C34" s="1043" t="s">
        <v>2373</v>
      </c>
      <c r="D34" s="1044"/>
      <c r="E34" s="992" t="s">
        <v>2690</v>
      </c>
      <c r="F34" s="993"/>
      <c r="G34" s="994"/>
      <c r="H34" s="969" t="s">
        <v>2691</v>
      </c>
      <c r="I34" s="970"/>
      <c r="J34" s="444"/>
      <c r="K34" s="425"/>
      <c r="L34" s="425"/>
      <c r="M34" s="425"/>
    </row>
    <row r="35" spans="1:13" ht="25.5" hidden="1" customHeight="1" x14ac:dyDescent="0.45">
      <c r="A35" s="16"/>
      <c r="B35" s="425"/>
      <c r="C35" s="1045" t="s">
        <v>2376</v>
      </c>
      <c r="D35" s="1046"/>
      <c r="E35" s="995" t="s">
        <v>2692</v>
      </c>
      <c r="F35" s="996"/>
      <c r="G35" s="997"/>
      <c r="H35" s="969" t="s">
        <v>2693</v>
      </c>
      <c r="I35" s="970"/>
      <c r="J35" s="444"/>
      <c r="K35" s="425"/>
      <c r="L35" s="425"/>
      <c r="M35" s="425"/>
    </row>
    <row r="36" spans="1:13" ht="25.5" hidden="1" customHeight="1" x14ac:dyDescent="0.45">
      <c r="A36" s="16"/>
      <c r="B36" s="425"/>
      <c r="C36" s="1045" t="s">
        <v>2379</v>
      </c>
      <c r="D36" s="1046"/>
      <c r="E36" s="995" t="s">
        <v>2694</v>
      </c>
      <c r="F36" s="996"/>
      <c r="G36" s="997"/>
      <c r="H36" s="969" t="s">
        <v>2695</v>
      </c>
      <c r="I36" s="970"/>
      <c r="J36" s="444"/>
      <c r="K36" s="425"/>
      <c r="L36" s="425"/>
      <c r="M36" s="425"/>
    </row>
    <row r="37" spans="1:13" ht="16.5" hidden="1" customHeight="1" x14ac:dyDescent="0.45">
      <c r="A37" s="16"/>
      <c r="B37" s="425"/>
      <c r="C37" s="404"/>
      <c r="D37" s="404"/>
      <c r="E37" s="404"/>
      <c r="F37" s="404"/>
      <c r="G37" s="404"/>
      <c r="H37" s="404"/>
      <c r="I37" s="404"/>
      <c r="J37" s="404"/>
      <c r="K37" s="410"/>
      <c r="L37" s="410"/>
      <c r="M37" s="425"/>
    </row>
    <row r="38" spans="1:13" ht="16.5" hidden="1" customHeight="1" x14ac:dyDescent="0.45">
      <c r="A38" s="16"/>
      <c r="B38" s="425"/>
      <c r="C38" s="404"/>
      <c r="D38" s="404"/>
      <c r="E38" s="404"/>
      <c r="F38" s="404"/>
      <c r="G38" s="404"/>
      <c r="H38" s="404"/>
      <c r="I38" s="404"/>
      <c r="J38" s="404"/>
      <c r="K38" s="410"/>
      <c r="L38" s="410"/>
      <c r="M38" s="425"/>
    </row>
    <row r="39" spans="1:13" s="16" customFormat="1" ht="10.15" hidden="1" customHeight="1" x14ac:dyDescent="0.45">
      <c r="B39" s="410"/>
      <c r="C39" s="958" t="s">
        <v>2382</v>
      </c>
      <c r="D39" s="959"/>
      <c r="E39" s="959"/>
      <c r="F39" s="959"/>
      <c r="G39" s="959"/>
      <c r="H39" s="959"/>
      <c r="I39" s="964"/>
      <c r="J39" s="413"/>
      <c r="K39" s="414"/>
      <c r="L39" s="414"/>
      <c r="M39" s="414"/>
    </row>
    <row r="40" spans="1:13" s="16" customFormat="1" ht="10.15" hidden="1" customHeight="1" x14ac:dyDescent="0.45">
      <c r="B40" s="410"/>
      <c r="C40" s="960"/>
      <c r="D40" s="961"/>
      <c r="E40" s="961"/>
      <c r="F40" s="961"/>
      <c r="G40" s="961"/>
      <c r="H40" s="961"/>
      <c r="I40" s="965"/>
      <c r="J40" s="564"/>
      <c r="K40" s="410"/>
      <c r="L40" s="410"/>
      <c r="M40" s="410"/>
    </row>
    <row r="41" spans="1:13" s="16" customFormat="1" ht="20.149999999999999" hidden="1" customHeight="1" x14ac:dyDescent="0.45">
      <c r="B41" s="410"/>
      <c r="C41" s="1052" t="s">
        <v>2373</v>
      </c>
      <c r="D41" s="959"/>
      <c r="E41" s="415" t="s">
        <v>528</v>
      </c>
      <c r="F41" s="415" t="s">
        <v>529</v>
      </c>
      <c r="G41" s="415" t="s">
        <v>530</v>
      </c>
      <c r="H41" s="415" t="s">
        <v>531</v>
      </c>
      <c r="I41" s="415" t="s">
        <v>880</v>
      </c>
      <c r="J41" s="410"/>
      <c r="K41" s="410"/>
      <c r="L41" s="410"/>
      <c r="M41" s="410"/>
    </row>
    <row r="42" spans="1:13" s="16" customFormat="1" ht="20.149999999999999" hidden="1" customHeight="1" x14ac:dyDescent="0.45">
      <c r="B42" s="410"/>
      <c r="C42" s="960"/>
      <c r="D42" s="961"/>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2384</v>
      </c>
      <c r="F43" s="437"/>
      <c r="G43" s="437"/>
      <c r="H43" s="437"/>
      <c r="I43" s="438"/>
      <c r="J43" s="410"/>
      <c r="K43" s="410"/>
      <c r="L43" s="410"/>
      <c r="M43" s="410"/>
    </row>
    <row r="44" spans="1:13" s="16" customFormat="1" ht="25.15" hidden="1" customHeight="1" x14ac:dyDescent="0.45">
      <c r="B44" s="410"/>
      <c r="C44" s="417">
        <v>2</v>
      </c>
      <c r="D44" s="408" t="s">
        <v>848</v>
      </c>
      <c r="E44" s="437"/>
      <c r="F44" s="418" t="s">
        <v>2385</v>
      </c>
      <c r="G44" s="437"/>
      <c r="H44" s="437"/>
      <c r="I44" s="438"/>
      <c r="J44" s="410"/>
      <c r="K44" s="410"/>
      <c r="L44" s="410"/>
      <c r="M44" s="410"/>
    </row>
    <row r="45" spans="1:13" s="16" customFormat="1" ht="25.15" hidden="1" customHeight="1" x14ac:dyDescent="0.45">
      <c r="B45" s="410"/>
      <c r="C45" s="417">
        <v>3</v>
      </c>
      <c r="D45" s="408" t="s">
        <v>849</v>
      </c>
      <c r="E45" s="437"/>
      <c r="F45" s="437"/>
      <c r="G45" s="418" t="s">
        <v>2386</v>
      </c>
      <c r="H45" s="437"/>
      <c r="I45" s="438"/>
      <c r="J45" s="410"/>
      <c r="K45" s="410"/>
      <c r="L45" s="410"/>
      <c r="M45" s="410"/>
    </row>
    <row r="46" spans="1:13" s="16" customFormat="1" ht="25.15" hidden="1" customHeight="1" x14ac:dyDescent="0.45">
      <c r="B46" s="410"/>
      <c r="C46" s="417">
        <v>4</v>
      </c>
      <c r="D46" s="408" t="s">
        <v>850</v>
      </c>
      <c r="E46" s="437"/>
      <c r="F46" s="437"/>
      <c r="G46" s="437"/>
      <c r="H46" s="418" t="s">
        <v>2387</v>
      </c>
      <c r="I46" s="438"/>
      <c r="J46" s="410"/>
      <c r="K46" s="410"/>
      <c r="L46" s="410"/>
      <c r="M46" s="410"/>
    </row>
    <row r="47" spans="1:13" s="16" customFormat="1" ht="25.15" hidden="1" customHeight="1" x14ac:dyDescent="0.45">
      <c r="B47" s="410"/>
      <c r="C47" s="417">
        <v>5</v>
      </c>
      <c r="D47" s="408" t="s">
        <v>852</v>
      </c>
      <c r="E47" s="437"/>
      <c r="F47" s="437"/>
      <c r="G47" s="437"/>
      <c r="H47" s="437"/>
      <c r="I47" s="418" t="s">
        <v>2388</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58" t="s">
        <v>2382</v>
      </c>
      <c r="D50" s="959"/>
      <c r="E50" s="959"/>
      <c r="F50" s="959"/>
      <c r="G50" s="959"/>
      <c r="H50" s="959"/>
      <c r="I50" s="964"/>
      <c r="J50" s="422"/>
      <c r="K50" s="404"/>
      <c r="L50" s="404"/>
      <c r="M50" s="410"/>
    </row>
    <row r="51" spans="1:13" s="16" customFormat="1" ht="10.15" hidden="1" customHeight="1" x14ac:dyDescent="0.45">
      <c r="B51" s="410"/>
      <c r="C51" s="960"/>
      <c r="D51" s="961"/>
      <c r="E51" s="961"/>
      <c r="F51" s="961"/>
      <c r="G51" s="961"/>
      <c r="H51" s="961"/>
      <c r="I51" s="965"/>
      <c r="J51" s="422"/>
      <c r="K51" s="404"/>
      <c r="L51" s="404"/>
      <c r="M51" s="410"/>
    </row>
    <row r="52" spans="1:13" s="16" customFormat="1" ht="20.149999999999999" hidden="1" customHeight="1" x14ac:dyDescent="0.45">
      <c r="B52" s="410"/>
      <c r="C52" s="1052" t="s">
        <v>2376</v>
      </c>
      <c r="D52" s="959"/>
      <c r="E52" s="415" t="s">
        <v>881</v>
      </c>
      <c r="F52" s="415" t="s">
        <v>882</v>
      </c>
      <c r="G52" s="415" t="s">
        <v>883</v>
      </c>
      <c r="H52" s="415" t="s">
        <v>884</v>
      </c>
      <c r="I52" s="415" t="s">
        <v>885</v>
      </c>
      <c r="J52" s="410"/>
      <c r="K52" s="410"/>
      <c r="L52" s="410"/>
      <c r="M52" s="410"/>
    </row>
    <row r="53" spans="1:13" s="16" customFormat="1" ht="20.149999999999999" hidden="1" customHeight="1" x14ac:dyDescent="0.45">
      <c r="B53" s="410"/>
      <c r="C53" s="960"/>
      <c r="D53" s="961"/>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2384</v>
      </c>
      <c r="F54" s="437"/>
      <c r="G54" s="437"/>
      <c r="H54" s="437"/>
      <c r="I54" s="438"/>
      <c r="J54" s="422"/>
      <c r="K54" s="404"/>
      <c r="L54" s="404"/>
      <c r="M54" s="410"/>
    </row>
    <row r="55" spans="1:13" s="16" customFormat="1" ht="25.15" hidden="1" customHeight="1" x14ac:dyDescent="0.45">
      <c r="B55" s="410"/>
      <c r="C55" s="417">
        <v>2</v>
      </c>
      <c r="D55" s="408" t="s">
        <v>848</v>
      </c>
      <c r="E55" s="437"/>
      <c r="F55" s="418" t="s">
        <v>2385</v>
      </c>
      <c r="G55" s="437"/>
      <c r="H55" s="437"/>
      <c r="I55" s="438"/>
      <c r="J55" s="422"/>
      <c r="K55" s="404"/>
      <c r="L55" s="404"/>
      <c r="M55" s="410"/>
    </row>
    <row r="56" spans="1:13" s="16" customFormat="1" ht="25.15" hidden="1" customHeight="1" x14ac:dyDescent="0.45">
      <c r="B56" s="410"/>
      <c r="C56" s="417">
        <v>3</v>
      </c>
      <c r="D56" s="408" t="s">
        <v>849</v>
      </c>
      <c r="E56" s="437"/>
      <c r="F56" s="437"/>
      <c r="G56" s="418" t="s">
        <v>2386</v>
      </c>
      <c r="H56" s="437"/>
      <c r="I56" s="438"/>
      <c r="J56" s="422"/>
      <c r="K56" s="404"/>
      <c r="L56" s="404"/>
      <c r="M56" s="410"/>
    </row>
    <row r="57" spans="1:13" s="16" customFormat="1" ht="25.15" hidden="1" customHeight="1" x14ac:dyDescent="0.45">
      <c r="B57" s="410"/>
      <c r="C57" s="417">
        <v>4</v>
      </c>
      <c r="D57" s="408" t="s">
        <v>850</v>
      </c>
      <c r="E57" s="437"/>
      <c r="F57" s="437"/>
      <c r="G57" s="437"/>
      <c r="H57" s="418" t="s">
        <v>2387</v>
      </c>
      <c r="I57" s="438"/>
      <c r="J57" s="422"/>
      <c r="K57" s="404"/>
      <c r="L57" s="404"/>
      <c r="M57" s="410"/>
    </row>
    <row r="58" spans="1:13" s="16" customFormat="1" ht="25.15" hidden="1" customHeight="1" x14ac:dyDescent="0.45">
      <c r="B58" s="410"/>
      <c r="C58" s="417">
        <v>5</v>
      </c>
      <c r="D58" s="408" t="s">
        <v>852</v>
      </c>
      <c r="E58" s="437"/>
      <c r="F58" s="437"/>
      <c r="G58" s="437"/>
      <c r="H58" s="437"/>
      <c r="I58" s="418" t="s">
        <v>2388</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58" t="s">
        <v>2382</v>
      </c>
      <c r="D61" s="959"/>
      <c r="E61" s="959"/>
      <c r="F61" s="959"/>
      <c r="G61" s="959"/>
      <c r="H61" s="959"/>
      <c r="I61" s="964"/>
      <c r="J61" s="404"/>
      <c r="K61" s="404"/>
      <c r="L61" s="404"/>
      <c r="M61" s="410"/>
    </row>
    <row r="62" spans="1:13" s="16" customFormat="1" ht="10.15" hidden="1" customHeight="1" x14ac:dyDescent="0.45">
      <c r="B62" s="410"/>
      <c r="C62" s="960"/>
      <c r="D62" s="961"/>
      <c r="E62" s="961"/>
      <c r="F62" s="961"/>
      <c r="G62" s="961"/>
      <c r="H62" s="961"/>
      <c r="I62" s="965"/>
      <c r="J62" s="404"/>
      <c r="K62" s="404"/>
      <c r="L62" s="404"/>
      <c r="M62" s="410"/>
    </row>
    <row r="63" spans="1:13" s="16" customFormat="1" ht="20.149999999999999" hidden="1" customHeight="1" x14ac:dyDescent="0.45">
      <c r="B63" s="410"/>
      <c r="C63" s="1052" t="s">
        <v>2379</v>
      </c>
      <c r="D63" s="959"/>
      <c r="E63" s="415" t="s">
        <v>886</v>
      </c>
      <c r="F63" s="415" t="s">
        <v>2390</v>
      </c>
      <c r="G63" s="415" t="s">
        <v>2391</v>
      </c>
      <c r="H63" s="415" t="s">
        <v>2393</v>
      </c>
      <c r="I63" s="415" t="s">
        <v>2394</v>
      </c>
      <c r="J63" s="422"/>
      <c r="K63" s="404"/>
      <c r="L63" s="404"/>
      <c r="M63" s="410"/>
    </row>
    <row r="64" spans="1:13" s="16" customFormat="1" ht="20.149999999999999" hidden="1" customHeight="1" x14ac:dyDescent="0.45">
      <c r="B64" s="410"/>
      <c r="C64" s="960"/>
      <c r="D64" s="961"/>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2384</v>
      </c>
      <c r="F65" s="437"/>
      <c r="G65" s="437"/>
      <c r="H65" s="437"/>
      <c r="I65" s="438"/>
      <c r="J65" s="422"/>
      <c r="K65" s="404"/>
      <c r="L65" s="404"/>
      <c r="M65" s="410"/>
    </row>
    <row r="66" spans="1:13" s="16" customFormat="1" ht="25.15" hidden="1" customHeight="1" x14ac:dyDescent="0.45">
      <c r="B66" s="410"/>
      <c r="C66" s="417">
        <v>2</v>
      </c>
      <c r="D66" s="408" t="s">
        <v>848</v>
      </c>
      <c r="E66" s="437"/>
      <c r="F66" s="418" t="s">
        <v>2385</v>
      </c>
      <c r="G66" s="437"/>
      <c r="H66" s="437"/>
      <c r="I66" s="438"/>
      <c r="J66" s="422"/>
      <c r="K66" s="404"/>
      <c r="L66" s="404"/>
      <c r="M66" s="410"/>
    </row>
    <row r="67" spans="1:13" s="16" customFormat="1" ht="25.15" hidden="1" customHeight="1" x14ac:dyDescent="0.45">
      <c r="B67" s="410"/>
      <c r="C67" s="417">
        <v>3</v>
      </c>
      <c r="D67" s="408" t="s">
        <v>849</v>
      </c>
      <c r="E67" s="437"/>
      <c r="F67" s="437"/>
      <c r="G67" s="418" t="s">
        <v>2386</v>
      </c>
      <c r="H67" s="437"/>
      <c r="I67" s="438"/>
      <c r="J67" s="422"/>
      <c r="K67" s="404"/>
      <c r="L67" s="404"/>
      <c r="M67" s="410"/>
    </row>
    <row r="68" spans="1:13" s="16" customFormat="1" ht="25.15" hidden="1" customHeight="1" x14ac:dyDescent="0.45">
      <c r="B68" s="410"/>
      <c r="C68" s="417">
        <v>4</v>
      </c>
      <c r="D68" s="408" t="s">
        <v>850</v>
      </c>
      <c r="E68" s="437"/>
      <c r="F68" s="437"/>
      <c r="G68" s="437"/>
      <c r="H68" s="418" t="s">
        <v>2387</v>
      </c>
      <c r="I68" s="438"/>
      <c r="J68" s="422"/>
      <c r="K68" s="404"/>
      <c r="L68" s="404"/>
      <c r="M68" s="410"/>
    </row>
    <row r="69" spans="1:13" s="16" customFormat="1" ht="25.15" hidden="1" customHeight="1" x14ac:dyDescent="0.45">
      <c r="B69" s="410"/>
      <c r="C69" s="417">
        <v>5</v>
      </c>
      <c r="D69" s="408" t="s">
        <v>852</v>
      </c>
      <c r="E69" s="437"/>
      <c r="F69" s="437"/>
      <c r="G69" s="437"/>
      <c r="H69" s="437"/>
      <c r="I69" s="418" t="s">
        <v>2388</v>
      </c>
      <c r="J69" s="422"/>
      <c r="K69" s="404"/>
      <c r="L69" s="404"/>
      <c r="M69" s="410"/>
    </row>
    <row r="70" spans="1:13" ht="16.5" hidden="1" x14ac:dyDescent="0.45">
      <c r="A70" s="16"/>
      <c r="B70" s="425"/>
      <c r="C70" s="410"/>
      <c r="D70" s="410"/>
      <c r="E70" s="410"/>
      <c r="F70" s="410"/>
      <c r="G70" s="410"/>
      <c r="H70" s="410"/>
      <c r="I70" s="410"/>
      <c r="J70" s="410"/>
      <c r="K70" s="410"/>
      <c r="L70" s="410"/>
      <c r="M70" s="425"/>
    </row>
    <row r="71" spans="1:13" ht="17.5" hidden="1" x14ac:dyDescent="0.45">
      <c r="A71" s="16"/>
      <c r="B71" s="425"/>
      <c r="C71" s="411" t="s">
        <v>877</v>
      </c>
      <c r="D71" s="404"/>
      <c r="E71" s="404"/>
      <c r="F71" s="404"/>
      <c r="G71" s="404"/>
      <c r="H71" s="404"/>
      <c r="I71" s="404"/>
      <c r="J71" s="404"/>
      <c r="K71" s="404"/>
      <c r="L71" s="404"/>
      <c r="M71" s="425"/>
    </row>
    <row r="72" spans="1:13" ht="16.5" hidden="1" x14ac:dyDescent="0.45">
      <c r="A72" s="16"/>
      <c r="B72" s="425"/>
      <c r="C72" s="425"/>
      <c r="D72" s="410"/>
      <c r="E72" s="410"/>
      <c r="F72" s="410"/>
      <c r="G72" s="410"/>
      <c r="H72" s="410"/>
      <c r="I72" s="410"/>
      <c r="J72" s="410"/>
      <c r="K72" s="410"/>
      <c r="L72" s="410"/>
      <c r="M72" s="425"/>
    </row>
    <row r="73" spans="1:13" ht="100.15" hidden="1" customHeight="1" x14ac:dyDescent="0.45">
      <c r="A73" s="16"/>
      <c r="B73" s="425"/>
      <c r="C73" s="983" t="s">
        <v>878</v>
      </c>
      <c r="D73" s="984"/>
      <c r="E73" s="984"/>
      <c r="F73" s="984"/>
      <c r="G73" s="984"/>
      <c r="H73" s="984"/>
      <c r="I73" s="984"/>
      <c r="J73" s="984"/>
      <c r="K73" s="984"/>
      <c r="L73" s="985"/>
      <c r="M73" s="425"/>
    </row>
    <row r="74" spans="1:13" ht="6" hidden="1" customHeight="1" x14ac:dyDescent="0.45">
      <c r="A74" s="16"/>
      <c r="B74" s="425"/>
      <c r="C74" s="410"/>
      <c r="D74" s="410"/>
      <c r="E74" s="410"/>
      <c r="F74" s="410"/>
      <c r="G74" s="410"/>
      <c r="H74" s="410"/>
      <c r="I74" s="410"/>
      <c r="J74" s="410"/>
      <c r="K74" s="410"/>
      <c r="L74" s="410"/>
      <c r="M74" s="425"/>
    </row>
    <row r="75" spans="1:13" ht="16.5" hidden="1" x14ac:dyDescent="0.45">
      <c r="A75" s="16"/>
      <c r="B75" s="425"/>
      <c r="C75" s="425"/>
      <c r="D75" s="425"/>
      <c r="E75" s="425"/>
      <c r="F75" s="425"/>
      <c r="G75" s="425"/>
      <c r="H75" s="425"/>
      <c r="I75" s="425"/>
      <c r="J75" s="425"/>
      <c r="K75" s="425"/>
      <c r="L75" s="425"/>
      <c r="M75" s="425"/>
    </row>
    <row r="76" spans="1:13" ht="16.5" hidden="1" x14ac:dyDescent="0.45">
      <c r="A76" s="16"/>
      <c r="B76" s="425"/>
      <c r="C76" s="425"/>
      <c r="D76" s="425"/>
      <c r="E76" s="425"/>
      <c r="F76" s="425"/>
      <c r="G76" s="425"/>
      <c r="H76" s="425"/>
      <c r="I76" s="425"/>
      <c r="J76" s="425"/>
      <c r="K76" s="425"/>
      <c r="L76" s="425"/>
      <c r="M76" s="425"/>
    </row>
    <row r="77" spans="1:13" ht="16.5" x14ac:dyDescent="0.45">
      <c r="A77" s="16"/>
      <c r="B77" s="714"/>
      <c r="C77" s="281" t="s">
        <v>412</v>
      </c>
      <c r="D77" s="714"/>
      <c r="E77" s="714"/>
      <c r="F77" s="714"/>
      <c r="G77" s="714"/>
      <c r="H77" s="714"/>
      <c r="I77" s="714"/>
      <c r="J77" s="714"/>
      <c r="K77" s="714"/>
      <c r="L77" s="714"/>
      <c r="M77" s="714"/>
    </row>
    <row r="78" spans="1:13" ht="16.5" x14ac:dyDescent="0.45">
      <c r="A78" s="16"/>
      <c r="B78" s="714"/>
      <c r="C78" s="16" t="s">
        <v>2398</v>
      </c>
      <c r="D78" s="714"/>
      <c r="E78" s="714"/>
      <c r="F78" s="714"/>
      <c r="G78" s="714"/>
      <c r="H78" s="714"/>
      <c r="I78" s="714"/>
      <c r="J78" s="714"/>
      <c r="K78" s="714"/>
      <c r="L78" s="714"/>
      <c r="M78" s="714"/>
    </row>
  </sheetData>
  <sheetProtection formatColumns="0"/>
  <mergeCells count="26">
    <mergeCell ref="C61:I62"/>
    <mergeCell ref="C63:D64"/>
    <mergeCell ref="C73:L73"/>
    <mergeCell ref="C36:D36"/>
    <mergeCell ref="C39:I40"/>
    <mergeCell ref="E36:G36"/>
    <mergeCell ref="H36:I36"/>
    <mergeCell ref="C41:D42"/>
    <mergeCell ref="C50:I51"/>
    <mergeCell ref="C52:D53"/>
    <mergeCell ref="C34:D34"/>
    <mergeCell ref="C35:D35"/>
    <mergeCell ref="C24:L24"/>
    <mergeCell ref="C29:L29"/>
    <mergeCell ref="C33:D33"/>
    <mergeCell ref="E34:G34"/>
    <mergeCell ref="E35:G35"/>
    <mergeCell ref="H34:I34"/>
    <mergeCell ref="H35:I35"/>
    <mergeCell ref="E33:G33"/>
    <mergeCell ref="H33:I33"/>
    <mergeCell ref="J4:L4"/>
    <mergeCell ref="C10:L10"/>
    <mergeCell ref="D14:D15"/>
    <mergeCell ref="E14:I14"/>
    <mergeCell ref="C14:C16"/>
  </mergeCells>
  <conditionalFormatting sqref="E34:E36">
    <cfRule type="expression" dxfId="211" priority="5">
      <formula>ISNUMBER(E34)</formula>
    </cfRule>
  </conditionalFormatting>
  <conditionalFormatting sqref="E43">
    <cfRule type="expression" dxfId="210" priority="31">
      <formula>ISNUMBER(E43)</formula>
    </cfRule>
  </conditionalFormatting>
  <conditionalFormatting sqref="E54">
    <cfRule type="expression" dxfId="209" priority="26">
      <formula>ISNUMBER(E54)</formula>
    </cfRule>
  </conditionalFormatting>
  <conditionalFormatting sqref="E65">
    <cfRule type="expression" dxfId="208" priority="21">
      <formula>ISNUMBER(E65)</formula>
    </cfRule>
  </conditionalFormatting>
  <conditionalFormatting sqref="E17:H20">
    <cfRule type="expression" dxfId="207" priority="3">
      <formula>ISNUMBER(E17)</formula>
    </cfRule>
  </conditionalFormatting>
  <conditionalFormatting sqref="F44">
    <cfRule type="expression" dxfId="206" priority="30">
      <formula>ISNUMBER(F44)</formula>
    </cfRule>
  </conditionalFormatting>
  <conditionalFormatting sqref="F55">
    <cfRule type="expression" dxfId="205" priority="25">
      <formula>ISNUMBER(F55)</formula>
    </cfRule>
  </conditionalFormatting>
  <conditionalFormatting sqref="F66">
    <cfRule type="expression" dxfId="204" priority="20">
      <formula>ISNUMBER(F66)</formula>
    </cfRule>
  </conditionalFormatting>
  <conditionalFormatting sqref="G45">
    <cfRule type="expression" dxfId="203" priority="29">
      <formula>ISNUMBER(G45)</formula>
    </cfRule>
  </conditionalFormatting>
  <conditionalFormatting sqref="G56">
    <cfRule type="expression" dxfId="202" priority="24">
      <formula>ISNUMBER(G56)</formula>
    </cfRule>
  </conditionalFormatting>
  <conditionalFormatting sqref="G67">
    <cfRule type="expression" dxfId="201" priority="19">
      <formula>ISNUMBER(G67)</formula>
    </cfRule>
  </conditionalFormatting>
  <conditionalFormatting sqref="H46">
    <cfRule type="expression" dxfId="200" priority="28">
      <formula>ISNUMBER(H46)</formula>
    </cfRule>
  </conditionalFormatting>
  <conditionalFormatting sqref="H57">
    <cfRule type="expression" dxfId="199" priority="23">
      <formula>ISNUMBER(H57)</formula>
    </cfRule>
  </conditionalFormatting>
  <conditionalFormatting sqref="H68">
    <cfRule type="expression" dxfId="198" priority="18">
      <formula>ISNUMBER(H68)</formula>
    </cfRule>
  </conditionalFormatting>
  <conditionalFormatting sqref="H34:I36">
    <cfRule type="expression" dxfId="197" priority="6">
      <formula>ISNUMBER(H34)</formula>
    </cfRule>
  </conditionalFormatting>
  <conditionalFormatting sqref="I47">
    <cfRule type="expression" dxfId="196" priority="27">
      <formula>ISNUMBER(I47)</formula>
    </cfRule>
  </conditionalFormatting>
  <conditionalFormatting sqref="I58">
    <cfRule type="expression" dxfId="195" priority="22">
      <formula>ISNUMBER(I58)</formula>
    </cfRule>
  </conditionalFormatting>
  <conditionalFormatting sqref="I69">
    <cfRule type="expression" dxfId="194" priority="17">
      <formula>ISNUMBER(I69)</formula>
    </cfRule>
  </conditionalFormatting>
  <conditionalFormatting sqref="I17:J19">
    <cfRule type="expression" dxfId="193"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&amp;N&amp;C_x000D_&amp;1#&amp;"Calibri"&amp;10&amp;K000000 Classification: Unclassified&amp;RPage &amp;P of &amp;N&amp;</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28" style="260" customWidth="1"/>
    <col min="5" max="5" width="30.4531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9" t="s">
        <v>2696</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2697</v>
      </c>
      <c r="C4" s="266" t="s">
        <v>2401</v>
      </c>
      <c r="D4" s="267" t="s">
        <v>2698</v>
      </c>
      <c r="E4" s="267" t="s">
        <v>942</v>
      </c>
      <c r="F4" s="266" t="s">
        <v>443</v>
      </c>
      <c r="G4" s="267" t="s">
        <v>2699</v>
      </c>
      <c r="H4" s="267"/>
      <c r="I4" s="338"/>
      <c r="J4" s="346" t="s">
        <v>444</v>
      </c>
    </row>
    <row r="5" spans="2:10" ht="57.75" customHeight="1" x14ac:dyDescent="0.35">
      <c r="B5" s="266" t="s">
        <v>2700</v>
      </c>
      <c r="C5" s="266" t="s">
        <v>2404</v>
      </c>
      <c r="D5" s="267" t="s">
        <v>2698</v>
      </c>
      <c r="E5" s="267" t="s">
        <v>942</v>
      </c>
      <c r="F5" s="266" t="s">
        <v>443</v>
      </c>
      <c r="G5" s="267" t="s">
        <v>2699</v>
      </c>
      <c r="H5" s="267"/>
      <c r="I5" s="338"/>
      <c r="J5" s="346" t="s">
        <v>444</v>
      </c>
    </row>
    <row r="6" spans="2:10" ht="57.75" customHeight="1" x14ac:dyDescent="0.35">
      <c r="B6" s="266" t="s">
        <v>2701</v>
      </c>
      <c r="C6" s="266" t="s">
        <v>2702</v>
      </c>
      <c r="D6" s="267" t="s">
        <v>2407</v>
      </c>
      <c r="E6" s="267" t="s">
        <v>2703</v>
      </c>
      <c r="F6" s="266" t="s">
        <v>471</v>
      </c>
      <c r="G6" s="267" t="s">
        <v>2704</v>
      </c>
      <c r="H6" s="267" t="s">
        <v>2705</v>
      </c>
      <c r="I6" s="337"/>
      <c r="J6" s="346" t="s">
        <v>444</v>
      </c>
    </row>
    <row r="7" spans="2:10" ht="57.75" customHeight="1" x14ac:dyDescent="0.35">
      <c r="B7" s="266" t="s">
        <v>2706</v>
      </c>
      <c r="C7" s="266" t="s">
        <v>2466</v>
      </c>
      <c r="D7" s="267" t="s">
        <v>2413</v>
      </c>
      <c r="E7" s="267" t="s">
        <v>2707</v>
      </c>
      <c r="F7" s="266" t="s">
        <v>443</v>
      </c>
      <c r="G7" s="267" t="s">
        <v>2708</v>
      </c>
      <c r="H7" s="267" t="s">
        <v>2709</v>
      </c>
      <c r="I7" s="337"/>
      <c r="J7" s="346" t="s">
        <v>444</v>
      </c>
    </row>
    <row r="8" spans="2:10" ht="57.75" customHeight="1" x14ac:dyDescent="0.35">
      <c r="B8" s="266" t="s">
        <v>2710</v>
      </c>
      <c r="C8" s="266" t="s">
        <v>2711</v>
      </c>
      <c r="D8" s="267" t="s">
        <v>2413</v>
      </c>
      <c r="E8" s="267" t="s">
        <v>2707</v>
      </c>
      <c r="F8" s="266" t="s">
        <v>443</v>
      </c>
      <c r="G8" s="267" t="s">
        <v>2708</v>
      </c>
      <c r="H8" s="267" t="s">
        <v>2709</v>
      </c>
      <c r="I8" s="337"/>
      <c r="J8" s="346" t="s">
        <v>444</v>
      </c>
    </row>
    <row r="9" spans="2:10" ht="57.75" customHeight="1" x14ac:dyDescent="0.35">
      <c r="B9" s="266" t="s">
        <v>2712</v>
      </c>
      <c r="C9" s="266" t="s">
        <v>2713</v>
      </c>
      <c r="D9" s="267" t="s">
        <v>2413</v>
      </c>
      <c r="E9" s="267" t="s">
        <v>2707</v>
      </c>
      <c r="F9" s="266" t="s">
        <v>443</v>
      </c>
      <c r="G9" s="267" t="s">
        <v>2708</v>
      </c>
      <c r="H9" s="267" t="s">
        <v>2709</v>
      </c>
      <c r="I9" s="338"/>
      <c r="J9" s="346" t="s">
        <v>444</v>
      </c>
    </row>
    <row r="10" spans="2:10" ht="57.75" customHeight="1" x14ac:dyDescent="0.35">
      <c r="B10" s="266" t="s">
        <v>2714</v>
      </c>
      <c r="C10" s="266" t="s">
        <v>2471</v>
      </c>
      <c r="D10" s="267" t="s">
        <v>2424</v>
      </c>
      <c r="E10" s="267" t="s">
        <v>2715</v>
      </c>
      <c r="F10" s="266" t="s">
        <v>443</v>
      </c>
      <c r="G10" s="267" t="s">
        <v>2716</v>
      </c>
      <c r="H10" s="267" t="s">
        <v>2717</v>
      </c>
      <c r="I10" s="337"/>
      <c r="J10" s="346" t="s">
        <v>444</v>
      </c>
    </row>
    <row r="11" spans="2:10" ht="57.75" customHeight="1" x14ac:dyDescent="0.35">
      <c r="B11" s="266" t="s">
        <v>2718</v>
      </c>
      <c r="C11" s="266" t="s">
        <v>2719</v>
      </c>
      <c r="D11" s="267" t="s">
        <v>2424</v>
      </c>
      <c r="E11" s="267" t="s">
        <v>2715</v>
      </c>
      <c r="F11" s="266" t="s">
        <v>443</v>
      </c>
      <c r="G11" s="267" t="s">
        <v>2716</v>
      </c>
      <c r="H11" s="267" t="s">
        <v>2717</v>
      </c>
      <c r="I11" s="337"/>
      <c r="J11" s="346" t="s">
        <v>444</v>
      </c>
    </row>
    <row r="12" spans="2:10" ht="57.75" customHeight="1" x14ac:dyDescent="0.35">
      <c r="B12" s="266" t="s">
        <v>2720</v>
      </c>
      <c r="C12" s="266" t="s">
        <v>2721</v>
      </c>
      <c r="D12" s="267" t="s">
        <v>2424</v>
      </c>
      <c r="E12" s="267" t="s">
        <v>2715</v>
      </c>
      <c r="F12" s="266" t="s">
        <v>443</v>
      </c>
      <c r="G12" s="267" t="s">
        <v>2716</v>
      </c>
      <c r="H12" s="267" t="s">
        <v>2717</v>
      </c>
      <c r="I12" s="338"/>
      <c r="J12" s="346" t="s">
        <v>444</v>
      </c>
    </row>
    <row r="13" spans="2:10" ht="57.75" customHeight="1" x14ac:dyDescent="0.35">
      <c r="B13" s="266" t="s">
        <v>2722</v>
      </c>
      <c r="C13" s="266" t="s">
        <v>2723</v>
      </c>
      <c r="D13" s="267" t="s">
        <v>2433</v>
      </c>
      <c r="E13" s="267" t="s">
        <v>2724</v>
      </c>
      <c r="F13" s="266" t="s">
        <v>443</v>
      </c>
      <c r="G13" s="267" t="s">
        <v>2725</v>
      </c>
      <c r="H13" s="267" t="s">
        <v>2726</v>
      </c>
      <c r="I13" s="337"/>
      <c r="J13" s="346" t="s">
        <v>444</v>
      </c>
    </row>
    <row r="14" spans="2:10" ht="57.75" customHeight="1" x14ac:dyDescent="0.35">
      <c r="B14" s="266" t="s">
        <v>2727</v>
      </c>
      <c r="C14" s="266" t="s">
        <v>2728</v>
      </c>
      <c r="D14" s="267" t="s">
        <v>2433</v>
      </c>
      <c r="E14" s="267" t="s">
        <v>2724</v>
      </c>
      <c r="F14" s="266" t="s">
        <v>443</v>
      </c>
      <c r="G14" s="267" t="s">
        <v>2725</v>
      </c>
      <c r="H14" s="267" t="s">
        <v>2726</v>
      </c>
      <c r="I14" s="337"/>
      <c r="J14" s="346" t="s">
        <v>444</v>
      </c>
    </row>
    <row r="15" spans="2:10" ht="57.75" customHeight="1" x14ac:dyDescent="0.35">
      <c r="B15" s="266" t="s">
        <v>2729</v>
      </c>
      <c r="C15" s="266" t="s">
        <v>2730</v>
      </c>
      <c r="D15" s="267" t="s">
        <v>2433</v>
      </c>
      <c r="E15" s="267" t="s">
        <v>2724</v>
      </c>
      <c r="F15" s="266" t="s">
        <v>443</v>
      </c>
      <c r="G15" s="267" t="s">
        <v>2725</v>
      </c>
      <c r="H15" s="267" t="s">
        <v>2726</v>
      </c>
      <c r="I15" s="338"/>
      <c r="J15" s="346" t="s">
        <v>444</v>
      </c>
    </row>
    <row r="16" spans="2:10" ht="57.75" customHeight="1" x14ac:dyDescent="0.35">
      <c r="B16" s="266" t="s">
        <v>2731</v>
      </c>
      <c r="C16" s="266" t="s">
        <v>2412</v>
      </c>
      <c r="D16" s="267" t="s">
        <v>2442</v>
      </c>
      <c r="E16" s="267" t="s">
        <v>2732</v>
      </c>
      <c r="F16" s="266" t="s">
        <v>443</v>
      </c>
      <c r="G16" s="267" t="s">
        <v>2733</v>
      </c>
      <c r="H16" s="267" t="s">
        <v>2416</v>
      </c>
      <c r="I16" s="337"/>
      <c r="J16" s="346" t="s">
        <v>444</v>
      </c>
    </row>
    <row r="17" spans="2:10" ht="57.75" customHeight="1" x14ac:dyDescent="0.35">
      <c r="B17" s="266" t="s">
        <v>2734</v>
      </c>
      <c r="C17" s="266" t="s">
        <v>2418</v>
      </c>
      <c r="D17" s="267" t="s">
        <v>2442</v>
      </c>
      <c r="E17" s="267" t="s">
        <v>2732</v>
      </c>
      <c r="F17" s="266" t="s">
        <v>443</v>
      </c>
      <c r="G17" s="267" t="s">
        <v>2733</v>
      </c>
      <c r="H17" s="267" t="s">
        <v>2416</v>
      </c>
      <c r="I17" s="337"/>
      <c r="J17" s="346" t="s">
        <v>444</v>
      </c>
    </row>
    <row r="18" spans="2:10" ht="57.75" customHeight="1" x14ac:dyDescent="0.35">
      <c r="B18" s="266" t="s">
        <v>2735</v>
      </c>
      <c r="C18" s="266" t="s">
        <v>2421</v>
      </c>
      <c r="D18" s="267" t="s">
        <v>2442</v>
      </c>
      <c r="E18" s="267" t="s">
        <v>2732</v>
      </c>
      <c r="F18" s="266" t="s">
        <v>443</v>
      </c>
      <c r="G18" s="267" t="s">
        <v>2733</v>
      </c>
      <c r="H18" s="267" t="s">
        <v>2416</v>
      </c>
      <c r="I18" s="338"/>
      <c r="J18" s="346" t="s">
        <v>444</v>
      </c>
    </row>
    <row r="19" spans="2:10" ht="57.75" customHeight="1" x14ac:dyDescent="0.35">
      <c r="B19" s="266" t="s">
        <v>2736</v>
      </c>
      <c r="C19" s="266" t="s">
        <v>2737</v>
      </c>
      <c r="D19" s="267" t="s">
        <v>2442</v>
      </c>
      <c r="E19" s="267" t="s">
        <v>2738</v>
      </c>
      <c r="F19" s="266" t="s">
        <v>443</v>
      </c>
      <c r="G19" s="267" t="s">
        <v>2739</v>
      </c>
      <c r="H19" s="267" t="s">
        <v>2740</v>
      </c>
      <c r="I19" s="337"/>
      <c r="J19" s="346" t="s">
        <v>444</v>
      </c>
    </row>
    <row r="20" spans="2:10" ht="57.75" customHeight="1" x14ac:dyDescent="0.35">
      <c r="B20" s="266" t="s">
        <v>2741</v>
      </c>
      <c r="C20" s="266" t="s">
        <v>2418</v>
      </c>
      <c r="D20" s="267" t="s">
        <v>2442</v>
      </c>
      <c r="E20" s="267" t="s">
        <v>2738</v>
      </c>
      <c r="F20" s="266" t="s">
        <v>443</v>
      </c>
      <c r="G20" s="267" t="s">
        <v>2739</v>
      </c>
      <c r="H20" s="267" t="s">
        <v>2740</v>
      </c>
      <c r="I20" s="337"/>
      <c r="J20" s="346" t="s">
        <v>444</v>
      </c>
    </row>
    <row r="21" spans="2:10" ht="57.75" customHeight="1" x14ac:dyDescent="0.35">
      <c r="B21" s="266" t="s">
        <v>2742</v>
      </c>
      <c r="C21" s="266" t="s">
        <v>2421</v>
      </c>
      <c r="D21" s="267" t="s">
        <v>2442</v>
      </c>
      <c r="E21" s="267" t="s">
        <v>2738</v>
      </c>
      <c r="F21" s="266" t="s">
        <v>471</v>
      </c>
      <c r="G21" s="267" t="s">
        <v>2739</v>
      </c>
      <c r="H21" s="267" t="s">
        <v>2740</v>
      </c>
      <c r="I21" s="337"/>
      <c r="J21" s="346" t="s">
        <v>444</v>
      </c>
    </row>
    <row r="22" spans="2:10" ht="57.75" customHeight="1" x14ac:dyDescent="0.35">
      <c r="B22" s="266" t="s">
        <v>2743</v>
      </c>
      <c r="C22" s="266" t="s">
        <v>2744</v>
      </c>
      <c r="D22" s="267" t="s">
        <v>2442</v>
      </c>
      <c r="E22" s="267" t="s">
        <v>2745</v>
      </c>
      <c r="F22" s="266" t="s">
        <v>616</v>
      </c>
      <c r="G22" s="267"/>
      <c r="H22" s="267"/>
      <c r="I22" s="337" t="s">
        <v>617</v>
      </c>
      <c r="J22" s="731" t="s">
        <v>444</v>
      </c>
    </row>
    <row r="23" spans="2:10" ht="57.75" customHeight="1" x14ac:dyDescent="0.35">
      <c r="B23" s="266" t="s">
        <v>2746</v>
      </c>
      <c r="C23" s="266" t="s">
        <v>2744</v>
      </c>
      <c r="D23" s="267" t="s">
        <v>2442</v>
      </c>
      <c r="E23" s="267" t="s">
        <v>2747</v>
      </c>
      <c r="F23" s="266" t="s">
        <v>471</v>
      </c>
      <c r="G23" s="267" t="s">
        <v>2459</v>
      </c>
      <c r="H23" s="267" t="s">
        <v>2748</v>
      </c>
      <c r="I23" s="337"/>
      <c r="J23" s="346" t="s">
        <v>444</v>
      </c>
    </row>
    <row r="24" spans="2:10" ht="57.75" customHeight="1" x14ac:dyDescent="0.35">
      <c r="B24" s="266" t="s">
        <v>2749</v>
      </c>
      <c r="C24" s="266" t="s">
        <v>2750</v>
      </c>
      <c r="D24" s="267" t="s">
        <v>2598</v>
      </c>
      <c r="E24" s="267" t="s">
        <v>2751</v>
      </c>
      <c r="F24" s="266" t="s">
        <v>443</v>
      </c>
      <c r="G24" s="267" t="s">
        <v>2600</v>
      </c>
      <c r="H24" s="267" t="s">
        <v>2752</v>
      </c>
      <c r="I24" s="337"/>
      <c r="J24" s="731" t="s">
        <v>444</v>
      </c>
    </row>
    <row r="25" spans="2:10" ht="57.75" customHeight="1" x14ac:dyDescent="0.35">
      <c r="B25" s="266" t="s">
        <v>2753</v>
      </c>
      <c r="C25" s="266" t="s">
        <v>2754</v>
      </c>
      <c r="D25" s="267" t="s">
        <v>2598</v>
      </c>
      <c r="E25" s="267" t="s">
        <v>2751</v>
      </c>
      <c r="F25" s="266" t="s">
        <v>443</v>
      </c>
      <c r="G25" s="267" t="s">
        <v>2600</v>
      </c>
      <c r="H25" s="267" t="s">
        <v>2752</v>
      </c>
      <c r="I25" s="337"/>
      <c r="J25" s="731" t="s">
        <v>444</v>
      </c>
    </row>
  </sheetData>
  <sortState xmlns:xlrd2="http://schemas.microsoft.com/office/spreadsheetml/2017/richdata2" ref="C4:I38">
    <sortCondition ref="C31"/>
  </sortState>
  <mergeCells count="1">
    <mergeCell ref="B2:J2"/>
  </mergeCells>
  <conditionalFormatting sqref="B24:F25">
    <cfRule type="expression" dxfId="192" priority="14">
      <formula>OR($J24="New",$J24="Updated")</formula>
    </cfRule>
  </conditionalFormatting>
  <conditionalFormatting sqref="B4:I23">
    <cfRule type="expression" dxfId="191" priority="107">
      <formula>OR($J4="New",$J4="Updated")</formula>
    </cfRule>
  </conditionalFormatting>
  <conditionalFormatting sqref="B24:I99">
    <cfRule type="expression" dxfId="190" priority="4">
      <formula>OR($J24="New",$J24="Updated")</formula>
    </cfRule>
  </conditionalFormatting>
  <conditionalFormatting sqref="E24:E25">
    <cfRule type="expression" dxfId="189" priority="2">
      <formula>OR($K24="New",$K24="Updated")</formula>
    </cfRule>
  </conditionalFormatting>
  <conditionalFormatting sqref="F1 F39:F65500">
    <cfRule type="cellIs" dxfId="188" priority="200" stopIfTrue="1" operator="equal">
      <formula>"Validation"</formula>
    </cfRule>
  </conditionalFormatting>
  <conditionalFormatting sqref="F4:F20">
    <cfRule type="cellIs" dxfId="187" priority="38" stopIfTrue="1" operator="equal">
      <formula>"Validation"</formula>
    </cfRule>
    <cfRule type="cellIs" dxfId="186" priority="39" operator="equal">
      <formula>"Pre-populated"</formula>
    </cfRule>
  </conditionalFormatting>
  <conditionalFormatting sqref="F21:F23">
    <cfRule type="cellIs" dxfId="185" priority="123" stopIfTrue="1" operator="equal">
      <formula>"Validation"</formula>
    </cfRule>
    <cfRule type="cellIs" dxfId="184" priority="124" operator="equal">
      <formula>"Pre-populated"</formula>
    </cfRule>
  </conditionalFormatting>
  <conditionalFormatting sqref="F22">
    <cfRule type="cellIs" dxfId="183" priority="119" stopIfTrue="1" operator="equal">
      <formula>"Validation"</formula>
    </cfRule>
    <cfRule type="cellIs" dxfId="182" priority="120" operator="equal">
      <formula>"Pre-populated"</formula>
    </cfRule>
  </conditionalFormatting>
  <conditionalFormatting sqref="F24:F25">
    <cfRule type="cellIs" dxfId="181" priority="3" stopIfTrue="1" operator="equal">
      <formula>"Validation"</formula>
    </cfRule>
    <cfRule type="cellIs" dxfId="180" priority="10" stopIfTrue="1" operator="equal">
      <formula>"Validation"</formula>
    </cfRule>
    <cfRule type="cellIs" dxfId="179" priority="11" operator="equal">
      <formula>"Pre-populated"</formula>
    </cfRule>
  </conditionalFormatting>
  <conditionalFormatting sqref="F39:F65500 F1">
    <cfRule type="cellIs" dxfId="178" priority="199" stopIfTrue="1" operator="equal">
      <formula>"Pre-populated"</formula>
    </cfRule>
  </conditionalFormatting>
  <conditionalFormatting sqref="G24:G25">
    <cfRule type="expression" dxfId="177" priority="1">
      <formula>OR($J24="New",$J24="Updated")</formula>
    </cfRule>
  </conditionalFormatting>
  <conditionalFormatting sqref="J4:J25">
    <cfRule type="cellIs" dxfId="176" priority="6" operator="equal">
      <formula>"Updated"</formula>
    </cfRule>
    <cfRule type="cellIs" dxfId="175"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F4:F6 F7:F25</xm:sqref>
        </x14:dataValidation>
        <x14:dataValidation type="list" allowBlank="1" showInputMessage="1" showErrorMessage="1" xr:uid="{FE35B910-D134-4201-B9B9-FBA635C3D3B1}">
          <x14:formula1>
            <xm:f>RS_ValueSource!$E$46:$E$48</xm:f>
          </x14:formula1>
          <xm:sqref>J4:J6 J7:J25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0" width="18"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64"/>
      <c r="C6" s="191" t="s">
        <v>2755</v>
      </c>
      <c r="D6" s="163"/>
      <c r="E6" s="163"/>
      <c r="F6" s="163"/>
      <c r="G6" s="8"/>
      <c r="H6" s="171"/>
      <c r="I6" s="171"/>
      <c r="J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65.25" customHeight="1" x14ac:dyDescent="0.45">
      <c r="C10" s="1019" t="s">
        <v>2756</v>
      </c>
      <c r="D10" s="1020"/>
      <c r="E10" s="1020"/>
      <c r="F10" s="1020"/>
      <c r="G10" s="1020"/>
      <c r="H10" s="1020"/>
      <c r="I10" s="1020"/>
      <c r="J10" s="1037"/>
      <c r="K10" s="188"/>
    </row>
    <row r="11" spans="1:11" s="16" customFormat="1" ht="16.5" x14ac:dyDescent="0.45"/>
    <row r="12" spans="1:11" s="16" customFormat="1" ht="17.5" x14ac:dyDescent="0.45">
      <c r="C12" s="176" t="s">
        <v>871</v>
      </c>
    </row>
    <row r="14" spans="1:11" s="16" customFormat="1" ht="28.5" customHeight="1" x14ac:dyDescent="0.45">
      <c r="C14" s="1015" t="s">
        <v>2351</v>
      </c>
      <c r="D14" s="893" t="s">
        <v>2353</v>
      </c>
      <c r="E14" s="841" t="s">
        <v>2510</v>
      </c>
      <c r="F14" s="896"/>
      <c r="G14" s="896"/>
      <c r="H14" s="896"/>
      <c r="I14" s="842"/>
      <c r="J14" s="385" t="s">
        <v>2757</v>
      </c>
      <c r="K14" s="3"/>
    </row>
    <row r="15" spans="1:11" s="16" customFormat="1" ht="16.5" x14ac:dyDescent="0.45">
      <c r="C15" s="1010"/>
      <c r="D15" s="894"/>
      <c r="E15" s="168" t="s">
        <v>847</v>
      </c>
      <c r="F15" s="168" t="s">
        <v>848</v>
      </c>
      <c r="G15" s="168" t="s">
        <v>849</v>
      </c>
      <c r="H15" s="168" t="s">
        <v>850</v>
      </c>
      <c r="I15" s="168" t="s">
        <v>852</v>
      </c>
      <c r="J15" s="168" t="s">
        <v>852</v>
      </c>
      <c r="K15" s="3"/>
    </row>
    <row r="16" spans="1:11" s="16" customFormat="1" ht="57.75" customHeight="1" x14ac:dyDescent="0.45">
      <c r="C16" s="193" t="s">
        <v>2358</v>
      </c>
      <c r="D16" s="516" t="s">
        <v>2758</v>
      </c>
      <c r="E16" s="516" t="s">
        <v>2759</v>
      </c>
      <c r="F16" s="516" t="s">
        <v>2760</v>
      </c>
      <c r="G16" s="516" t="s">
        <v>2761</v>
      </c>
      <c r="H16" s="516" t="s">
        <v>2762</v>
      </c>
      <c r="I16" s="516" t="s">
        <v>2763</v>
      </c>
      <c r="J16" s="516" t="s">
        <v>2764</v>
      </c>
      <c r="K16" s="3"/>
    </row>
    <row r="17" spans="2:11" s="16" customFormat="1" ht="57.75" hidden="1" customHeight="1" x14ac:dyDescent="0.45">
      <c r="C17" s="193" t="s">
        <v>2765</v>
      </c>
      <c r="D17" s="516" t="s">
        <v>2758</v>
      </c>
      <c r="E17" s="516" t="s">
        <v>2762</v>
      </c>
      <c r="F17" s="516" t="s">
        <v>2763</v>
      </c>
      <c r="G17" s="516" t="s">
        <v>2766</v>
      </c>
      <c r="H17" s="516" t="s">
        <v>2762</v>
      </c>
      <c r="I17" s="516" t="s">
        <v>2763</v>
      </c>
      <c r="J17" s="516" t="s">
        <v>2767</v>
      </c>
      <c r="K17" s="3"/>
    </row>
    <row r="18" spans="2:11" s="16" customFormat="1" ht="57.75" customHeight="1" x14ac:dyDescent="0.45">
      <c r="C18" s="193" t="s">
        <v>2364</v>
      </c>
      <c r="D18" s="516" t="s">
        <v>2768</v>
      </c>
      <c r="E18" s="517" t="s">
        <v>2769</v>
      </c>
      <c r="F18" s="517" t="s">
        <v>2770</v>
      </c>
      <c r="G18" s="517" t="s">
        <v>2771</v>
      </c>
      <c r="H18" s="517" t="s">
        <v>2772</v>
      </c>
      <c r="I18" s="517" t="s">
        <v>2773</v>
      </c>
      <c r="J18" s="517" t="s">
        <v>2774</v>
      </c>
      <c r="K18" s="3"/>
    </row>
    <row r="19" spans="2:11" s="16" customFormat="1" ht="40.15" customHeight="1" x14ac:dyDescent="0.45">
      <c r="C19" s="349" t="s">
        <v>514</v>
      </c>
      <c r="D19" s="516" t="s">
        <v>2775</v>
      </c>
      <c r="E19" s="517" t="s">
        <v>2776</v>
      </c>
      <c r="F19" s="517" t="s">
        <v>2777</v>
      </c>
      <c r="G19" s="517" t="s">
        <v>2778</v>
      </c>
      <c r="H19" s="517" t="s">
        <v>2779</v>
      </c>
      <c r="I19" s="517" t="s">
        <v>2780</v>
      </c>
      <c r="J19" s="517" t="s">
        <v>2781</v>
      </c>
      <c r="K19" s="3"/>
    </row>
    <row r="20" spans="2:11" s="16" customFormat="1" ht="16.5" x14ac:dyDescent="0.45">
      <c r="C20" s="3"/>
      <c r="D20" s="3"/>
      <c r="E20" s="3"/>
      <c r="F20" s="3"/>
      <c r="G20" s="3"/>
      <c r="H20" s="3"/>
      <c r="I20" s="3"/>
      <c r="J20" s="3"/>
      <c r="K20" s="3"/>
    </row>
    <row r="21" spans="2:11" s="16" customFormat="1" ht="16.5" hidden="1" x14ac:dyDescent="0.45">
      <c r="C21" s="194" t="s">
        <v>877</v>
      </c>
      <c r="D21" s="3"/>
      <c r="E21" s="3"/>
      <c r="F21" s="3"/>
      <c r="G21" s="3"/>
      <c r="H21" s="3"/>
      <c r="I21" s="3"/>
      <c r="J21" s="3"/>
      <c r="K21" s="3"/>
    </row>
    <row r="22" spans="2:11" s="16" customFormat="1" ht="16.5" hidden="1" x14ac:dyDescent="0.45">
      <c r="C22" s="3"/>
      <c r="D22" s="3"/>
      <c r="E22" s="3"/>
      <c r="F22" s="3"/>
      <c r="G22" s="3"/>
      <c r="H22" s="3"/>
      <c r="I22" s="3"/>
      <c r="J22" s="3"/>
      <c r="K22" s="3"/>
    </row>
    <row r="23" spans="2:11" s="16" customFormat="1" ht="49.5" hidden="1" customHeight="1" x14ac:dyDescent="0.45">
      <c r="C23" s="1019" t="s">
        <v>878</v>
      </c>
      <c r="D23" s="1056"/>
      <c r="E23" s="1056"/>
      <c r="F23" s="1056"/>
      <c r="G23" s="1056"/>
      <c r="H23" s="1056"/>
      <c r="I23" s="1056"/>
      <c r="J23" s="1056"/>
      <c r="K23" s="1056"/>
    </row>
    <row r="24" spans="2:11" s="16" customFormat="1" ht="16.5" hidden="1" x14ac:dyDescent="0.45">
      <c r="C24" s="3"/>
      <c r="D24" s="3"/>
      <c r="E24" s="3"/>
      <c r="F24" s="3"/>
      <c r="G24" s="3"/>
      <c r="H24" s="3"/>
      <c r="I24" s="3"/>
      <c r="J24" s="3"/>
      <c r="K24" s="3"/>
    </row>
    <row r="25" spans="2:11" s="16" customFormat="1" ht="16.5" hidden="1" x14ac:dyDescent="0.45"/>
    <row r="26" spans="2:11" s="16" customFormat="1" ht="17.5" x14ac:dyDescent="0.45">
      <c r="B26" s="164"/>
      <c r="C26" s="172" t="s">
        <v>2369</v>
      </c>
      <c r="D26" s="173"/>
      <c r="E26" s="173"/>
      <c r="F26" s="173"/>
      <c r="G26" s="174"/>
      <c r="H26" s="173"/>
      <c r="I26" s="175"/>
      <c r="J26" s="175"/>
      <c r="K26" s="175"/>
    </row>
    <row r="27" spans="2:11" s="16" customFormat="1" ht="16.5" x14ac:dyDescent="0.45"/>
    <row r="28" spans="2:11" s="16" customFormat="1" ht="64.5" customHeight="1" x14ac:dyDescent="0.45">
      <c r="C28" s="1019" t="s">
        <v>2782</v>
      </c>
      <c r="D28" s="1020"/>
      <c r="E28" s="1020"/>
      <c r="F28" s="1020"/>
      <c r="G28" s="1020"/>
      <c r="H28" s="1020"/>
      <c r="I28" s="1020"/>
      <c r="J28" s="1037"/>
      <c r="K28" s="188"/>
    </row>
    <row r="29" spans="2:11" s="16" customFormat="1" ht="16.5" x14ac:dyDescent="0.45"/>
    <row r="30" spans="2:11" s="16" customFormat="1" ht="17.5" x14ac:dyDescent="0.45">
      <c r="C30" s="176" t="s">
        <v>871</v>
      </c>
    </row>
    <row r="32" spans="2:11" ht="15" customHeight="1" x14ac:dyDescent="0.35">
      <c r="B32" s="714"/>
      <c r="C32" s="1015"/>
      <c r="D32" s="1015" t="s">
        <v>2353</v>
      </c>
      <c r="E32" s="1011" t="s">
        <v>2356</v>
      </c>
      <c r="F32" s="1011"/>
      <c r="G32" s="1011"/>
      <c r="H32" s="1011"/>
      <c r="I32" s="1012"/>
      <c r="J32" s="714"/>
      <c r="K32" s="714"/>
    </row>
    <row r="33" spans="1:11" ht="16" x14ac:dyDescent="0.35">
      <c r="A33" s="714"/>
      <c r="B33" s="714"/>
      <c r="C33" s="951"/>
      <c r="D33" s="951"/>
      <c r="E33" s="189" t="s">
        <v>847</v>
      </c>
      <c r="F33" s="168" t="s">
        <v>848</v>
      </c>
      <c r="G33" s="168" t="s">
        <v>849</v>
      </c>
      <c r="H33" s="168" t="s">
        <v>850</v>
      </c>
      <c r="I33" s="168" t="s">
        <v>852</v>
      </c>
      <c r="J33" s="714"/>
      <c r="K33" s="714"/>
    </row>
    <row r="34" spans="1:11" ht="57.75" customHeight="1" x14ac:dyDescent="0.35">
      <c r="A34" s="24">
        <v>510</v>
      </c>
      <c r="B34" s="714"/>
      <c r="C34" s="137" t="s">
        <v>2531</v>
      </c>
      <c r="D34" s="107" t="s">
        <v>2783</v>
      </c>
      <c r="E34" s="107" t="s">
        <v>2784</v>
      </c>
      <c r="F34" s="107" t="s">
        <v>2785</v>
      </c>
      <c r="G34" s="107" t="s">
        <v>2786</v>
      </c>
      <c r="H34" s="107" t="s">
        <v>2787</v>
      </c>
      <c r="I34" s="107" t="s">
        <v>2788</v>
      </c>
      <c r="J34" s="714"/>
      <c r="K34" s="714"/>
    </row>
    <row r="35" spans="1:11" ht="57.75" customHeight="1" x14ac:dyDescent="0.35">
      <c r="A35" s="714"/>
      <c r="B35" s="714"/>
      <c r="C35" s="137" t="s">
        <v>2538</v>
      </c>
      <c r="D35" s="107" t="s">
        <v>2775</v>
      </c>
      <c r="E35" s="107" t="s">
        <v>2789</v>
      </c>
      <c r="F35" s="107" t="s">
        <v>2790</v>
      </c>
      <c r="G35" s="107" t="s">
        <v>2791</v>
      </c>
      <c r="H35" s="107" t="s">
        <v>2792</v>
      </c>
      <c r="I35" s="107" t="s">
        <v>2793</v>
      </c>
      <c r="J35" s="714"/>
      <c r="K35" s="714"/>
    </row>
    <row r="36" spans="1:11" ht="57.75" customHeight="1" x14ac:dyDescent="0.35">
      <c r="A36" s="714"/>
      <c r="B36" s="714"/>
      <c r="C36" s="137" t="s">
        <v>2544</v>
      </c>
      <c r="D36" s="345" t="s">
        <v>2794</v>
      </c>
      <c r="E36" s="345" t="s">
        <v>2794</v>
      </c>
      <c r="F36" s="345" t="s">
        <v>2794</v>
      </c>
      <c r="G36" s="345" t="s">
        <v>2794</v>
      </c>
      <c r="H36" s="345" t="s">
        <v>2794</v>
      </c>
      <c r="I36" s="345" t="s">
        <v>2794</v>
      </c>
      <c r="J36" s="714"/>
      <c r="K36" s="714"/>
    </row>
    <row r="37" spans="1:11" ht="57.75" customHeight="1" x14ac:dyDescent="0.35">
      <c r="A37" s="714"/>
      <c r="B37" s="714"/>
      <c r="C37" s="139" t="s">
        <v>2546</v>
      </c>
      <c r="D37" s="351" t="s">
        <v>2795</v>
      </c>
      <c r="E37" s="351" t="s">
        <v>2795</v>
      </c>
      <c r="F37" s="351" t="s">
        <v>2795</v>
      </c>
      <c r="G37" s="351" t="s">
        <v>2795</v>
      </c>
      <c r="H37" s="351" t="s">
        <v>2795</v>
      </c>
      <c r="I37" s="351" t="s">
        <v>2795</v>
      </c>
      <c r="J37" s="714"/>
      <c r="K37" s="714"/>
    </row>
    <row r="38" spans="1:11" ht="25.5" customHeight="1" x14ac:dyDescent="0.35">
      <c r="A38" s="714"/>
      <c r="B38" s="714"/>
      <c r="C38" s="1057"/>
      <c r="D38" s="1058"/>
      <c r="E38" s="1058"/>
      <c r="F38" s="1058"/>
      <c r="G38" s="1058"/>
      <c r="H38" s="1058"/>
      <c r="I38" s="1059"/>
      <c r="J38" s="714"/>
      <c r="K38" s="714"/>
    </row>
    <row r="39" spans="1:11" ht="57.75" customHeight="1" x14ac:dyDescent="0.35">
      <c r="A39" s="714"/>
      <c r="B39" s="714"/>
      <c r="C39" s="192" t="s">
        <v>2548</v>
      </c>
      <c r="D39" s="345" t="s">
        <v>2775</v>
      </c>
      <c r="E39" s="345" t="s">
        <v>2796</v>
      </c>
      <c r="F39" s="345" t="s">
        <v>2797</v>
      </c>
      <c r="G39" s="345" t="s">
        <v>2798</v>
      </c>
      <c r="H39" s="345" t="s">
        <v>2799</v>
      </c>
      <c r="I39" s="345" t="s">
        <v>2800</v>
      </c>
      <c r="J39" s="714"/>
      <c r="K39" s="714"/>
    </row>
    <row r="40" spans="1:11" ht="57.75" customHeight="1" x14ac:dyDescent="0.35">
      <c r="A40" s="714"/>
      <c r="B40" s="714"/>
      <c r="C40" s="137" t="s">
        <v>2554</v>
      </c>
      <c r="D40" s="345" t="s">
        <v>2801</v>
      </c>
      <c r="E40" s="345" t="s">
        <v>2801</v>
      </c>
      <c r="F40" s="345" t="s">
        <v>2801</v>
      </c>
      <c r="G40" s="345" t="s">
        <v>2801</v>
      </c>
      <c r="H40" s="345" t="s">
        <v>2801</v>
      </c>
      <c r="I40" s="345" t="s">
        <v>2801</v>
      </c>
      <c r="J40" s="714"/>
      <c r="K40" s="714"/>
    </row>
    <row r="41" spans="1:11" ht="57.75" customHeight="1" x14ac:dyDescent="0.35">
      <c r="A41" s="714"/>
      <c r="B41" s="714"/>
      <c r="C41" s="137" t="s">
        <v>2556</v>
      </c>
      <c r="D41" s="352" t="s">
        <v>2802</v>
      </c>
      <c r="E41" s="352" t="s">
        <v>2802</v>
      </c>
      <c r="F41" s="352" t="s">
        <v>2802</v>
      </c>
      <c r="G41" s="352" t="s">
        <v>2802</v>
      </c>
      <c r="H41" s="352" t="s">
        <v>2802</v>
      </c>
      <c r="I41" s="352" t="s">
        <v>2802</v>
      </c>
      <c r="J41" s="714"/>
      <c r="K41" s="742"/>
    </row>
    <row r="54" spans="2:12" hidden="1" x14ac:dyDescent="0.35">
      <c r="B54" s="425"/>
      <c r="C54" s="425"/>
      <c r="D54" s="425"/>
      <c r="E54" s="425"/>
      <c r="F54" s="425"/>
      <c r="G54" s="425"/>
      <c r="H54" s="425"/>
      <c r="I54" s="425"/>
      <c r="J54" s="425"/>
      <c r="K54" s="425"/>
      <c r="L54" s="442"/>
    </row>
    <row r="55" spans="2:12" s="16" customFormat="1" ht="17.5" hidden="1" x14ac:dyDescent="0.45">
      <c r="B55" s="404"/>
      <c r="C55" s="407" t="s">
        <v>2529</v>
      </c>
      <c r="D55" s="405"/>
      <c r="E55" s="405"/>
      <c r="F55" s="405"/>
      <c r="G55" s="406"/>
      <c r="H55" s="405"/>
      <c r="I55" s="410"/>
      <c r="J55" s="410"/>
      <c r="K55" s="410"/>
      <c r="L55" s="410"/>
    </row>
    <row r="56" spans="2:12" s="16" customFormat="1" ht="16.5" hidden="1" x14ac:dyDescent="0.45">
      <c r="B56" s="410"/>
      <c r="C56" s="410"/>
      <c r="D56" s="410"/>
      <c r="E56" s="410"/>
      <c r="F56" s="410"/>
      <c r="G56" s="410"/>
      <c r="H56" s="410"/>
      <c r="I56" s="410"/>
      <c r="J56" s="410"/>
      <c r="K56" s="410"/>
      <c r="L56" s="410"/>
    </row>
    <row r="57" spans="2:12" s="16" customFormat="1" ht="63" hidden="1" customHeight="1" x14ac:dyDescent="0.45">
      <c r="B57" s="410"/>
      <c r="C57" s="1053" t="s">
        <v>2803</v>
      </c>
      <c r="D57" s="1054"/>
      <c r="E57" s="1054"/>
      <c r="F57" s="1054"/>
      <c r="G57" s="1054"/>
      <c r="H57" s="1054"/>
      <c r="I57" s="1054"/>
      <c r="J57" s="1054"/>
      <c r="K57" s="1055"/>
      <c r="L57" s="410"/>
    </row>
    <row r="58" spans="2:12" s="16" customFormat="1" ht="16.5" hidden="1" x14ac:dyDescent="0.45">
      <c r="B58" s="410"/>
      <c r="C58" s="410"/>
      <c r="D58" s="410"/>
      <c r="E58" s="410"/>
      <c r="F58" s="410"/>
      <c r="G58" s="410"/>
      <c r="H58" s="410"/>
      <c r="I58" s="410"/>
      <c r="J58" s="410"/>
      <c r="K58" s="410"/>
      <c r="L58" s="410"/>
    </row>
    <row r="59" spans="2:12" s="16" customFormat="1" ht="17.5" hidden="1" x14ac:dyDescent="0.45">
      <c r="B59" s="410"/>
      <c r="C59" s="411" t="s">
        <v>871</v>
      </c>
      <c r="D59" s="410"/>
      <c r="E59" s="410"/>
      <c r="F59" s="410"/>
      <c r="G59" s="410"/>
      <c r="H59" s="410"/>
      <c r="I59" s="410"/>
      <c r="J59" s="410"/>
      <c r="K59" s="410"/>
      <c r="L59" s="410"/>
    </row>
    <row r="60" spans="2:12" s="16" customFormat="1" ht="17.5" hidden="1" x14ac:dyDescent="0.45">
      <c r="B60" s="410"/>
      <c r="C60" s="411"/>
      <c r="D60" s="410"/>
      <c r="E60" s="410"/>
      <c r="F60" s="410"/>
      <c r="G60" s="410"/>
      <c r="H60" s="410"/>
      <c r="I60" s="410"/>
      <c r="J60" s="410"/>
      <c r="K60" s="410"/>
      <c r="L60" s="410"/>
    </row>
    <row r="61" spans="2:12" s="16" customFormat="1" ht="20.149999999999999" hidden="1" customHeight="1" x14ac:dyDescent="0.45">
      <c r="B61" s="410"/>
      <c r="C61" s="1008" t="s">
        <v>2383</v>
      </c>
      <c r="D61" s="1009"/>
      <c r="E61" s="1009"/>
      <c r="F61" s="1009"/>
      <c r="G61" s="1009"/>
      <c r="H61" s="1009"/>
      <c r="I61" s="1009"/>
      <c r="J61" s="1009"/>
      <c r="K61" s="1009"/>
      <c r="L61" s="410"/>
    </row>
    <row r="62" spans="2:12" hidden="1" x14ac:dyDescent="0.35">
      <c r="B62" s="425"/>
      <c r="C62" s="427"/>
      <c r="D62" s="428"/>
      <c r="E62" s="428"/>
      <c r="F62" s="428"/>
      <c r="G62" s="428"/>
      <c r="H62" s="428"/>
      <c r="I62" s="428"/>
      <c r="J62" s="428"/>
      <c r="K62" s="429"/>
      <c r="L62" s="442"/>
    </row>
    <row r="63" spans="2:12" hidden="1" x14ac:dyDescent="0.35">
      <c r="B63" s="425"/>
      <c r="C63" s="430"/>
      <c r="D63" s="425"/>
      <c r="E63" s="425"/>
      <c r="F63" s="425"/>
      <c r="G63" s="425"/>
      <c r="H63" s="425"/>
      <c r="I63" s="425"/>
      <c r="J63" s="425"/>
      <c r="K63" s="431"/>
      <c r="L63" s="442"/>
    </row>
    <row r="64" spans="2:12" hidden="1" x14ac:dyDescent="0.35">
      <c r="B64" s="425"/>
      <c r="C64" s="430"/>
      <c r="D64" s="425"/>
      <c r="E64" s="425"/>
      <c r="F64" s="425"/>
      <c r="G64" s="425"/>
      <c r="H64" s="425"/>
      <c r="I64" s="425"/>
      <c r="J64" s="425"/>
      <c r="K64" s="431"/>
      <c r="L64" s="442"/>
    </row>
    <row r="65" spans="2:12" hidden="1" x14ac:dyDescent="0.35">
      <c r="B65" s="425"/>
      <c r="C65" s="430"/>
      <c r="D65" s="425"/>
      <c r="E65" s="425"/>
      <c r="F65" s="425"/>
      <c r="G65" s="425"/>
      <c r="H65" s="425"/>
      <c r="I65" s="425"/>
      <c r="J65" s="425"/>
      <c r="K65" s="431"/>
      <c r="L65" s="442"/>
    </row>
    <row r="66" spans="2:12" hidden="1" x14ac:dyDescent="0.35">
      <c r="B66" s="425"/>
      <c r="C66" s="430"/>
      <c r="D66" s="425"/>
      <c r="E66" s="425"/>
      <c r="F66" s="425"/>
      <c r="G66" s="425"/>
      <c r="H66" s="425"/>
      <c r="I66" s="425"/>
      <c r="J66" s="425"/>
      <c r="K66" s="431"/>
      <c r="L66" s="442"/>
    </row>
    <row r="67" spans="2:12" hidden="1" x14ac:dyDescent="0.35">
      <c r="B67" s="425"/>
      <c r="C67" s="430"/>
      <c r="D67" s="425"/>
      <c r="E67" s="425"/>
      <c r="F67" s="425"/>
      <c r="G67" s="425"/>
      <c r="H67" s="425"/>
      <c r="I67" s="425"/>
      <c r="J67" s="425"/>
      <c r="K67" s="431"/>
      <c r="L67" s="442"/>
    </row>
    <row r="68" spans="2:12" hidden="1" x14ac:dyDescent="0.35">
      <c r="B68" s="425"/>
      <c r="C68" s="430"/>
      <c r="D68" s="425"/>
      <c r="E68" s="425"/>
      <c r="F68" s="425"/>
      <c r="G68" s="425"/>
      <c r="H68" s="425"/>
      <c r="I68" s="425"/>
      <c r="J68" s="425"/>
      <c r="K68" s="431"/>
      <c r="L68" s="442"/>
    </row>
    <row r="69" spans="2:12" hidden="1" x14ac:dyDescent="0.35">
      <c r="B69" s="425"/>
      <c r="C69" s="430"/>
      <c r="D69" s="425"/>
      <c r="E69" s="425"/>
      <c r="F69" s="425"/>
      <c r="G69" s="425"/>
      <c r="H69" s="425"/>
      <c r="I69" s="425"/>
      <c r="J69" s="425"/>
      <c r="K69" s="431"/>
      <c r="L69" s="442"/>
    </row>
    <row r="70" spans="2:12" hidden="1" x14ac:dyDescent="0.35">
      <c r="B70" s="425"/>
      <c r="C70" s="430"/>
      <c r="D70" s="425"/>
      <c r="E70" s="425"/>
      <c r="F70" s="425"/>
      <c r="G70" s="425"/>
      <c r="H70" s="425"/>
      <c r="I70" s="425"/>
      <c r="J70" s="425"/>
      <c r="K70" s="431"/>
      <c r="L70" s="442"/>
    </row>
    <row r="71" spans="2:12" hidden="1" x14ac:dyDescent="0.35">
      <c r="B71" s="425"/>
      <c r="C71" s="430"/>
      <c r="D71" s="425"/>
      <c r="E71" s="425"/>
      <c r="F71" s="425"/>
      <c r="G71" s="425"/>
      <c r="H71" s="425"/>
      <c r="I71" s="425"/>
      <c r="J71" s="425"/>
      <c r="K71" s="431"/>
      <c r="L71" s="442"/>
    </row>
    <row r="72" spans="2:12" hidden="1" x14ac:dyDescent="0.35">
      <c r="B72" s="425"/>
      <c r="C72" s="430"/>
      <c r="D72" s="425"/>
      <c r="E72" s="425"/>
      <c r="F72" s="425"/>
      <c r="G72" s="425"/>
      <c r="H72" s="425"/>
      <c r="I72" s="425"/>
      <c r="J72" s="425"/>
      <c r="K72" s="431"/>
      <c r="L72" s="442"/>
    </row>
    <row r="73" spans="2:12" hidden="1" x14ac:dyDescent="0.35">
      <c r="B73" s="425"/>
      <c r="C73" s="430"/>
      <c r="D73" s="425"/>
      <c r="E73" s="425"/>
      <c r="F73" s="425"/>
      <c r="G73" s="425"/>
      <c r="H73" s="425"/>
      <c r="I73" s="425"/>
      <c r="J73" s="425"/>
      <c r="K73" s="431"/>
      <c r="L73" s="442"/>
    </row>
    <row r="74" spans="2:12" hidden="1" x14ac:dyDescent="0.35">
      <c r="B74" s="425"/>
      <c r="C74" s="430"/>
      <c r="D74" s="425"/>
      <c r="E74" s="425"/>
      <c r="F74" s="425"/>
      <c r="G74" s="425"/>
      <c r="H74" s="425"/>
      <c r="I74" s="425"/>
      <c r="J74" s="425"/>
      <c r="K74" s="431"/>
      <c r="L74" s="442"/>
    </row>
    <row r="75" spans="2:12" hidden="1" x14ac:dyDescent="0.35">
      <c r="B75" s="425"/>
      <c r="C75" s="430"/>
      <c r="D75" s="425"/>
      <c r="E75" s="425"/>
      <c r="F75" s="425"/>
      <c r="G75" s="425"/>
      <c r="H75" s="425"/>
      <c r="I75" s="425"/>
      <c r="J75" s="425"/>
      <c r="K75" s="431"/>
      <c r="L75" s="442"/>
    </row>
    <row r="76" spans="2:12" hidden="1" x14ac:dyDescent="0.35">
      <c r="B76" s="425"/>
      <c r="C76" s="430"/>
      <c r="D76" s="425"/>
      <c r="E76" s="425"/>
      <c r="F76" s="425"/>
      <c r="G76" s="425"/>
      <c r="H76" s="425"/>
      <c r="I76" s="425"/>
      <c r="J76" s="425"/>
      <c r="K76" s="431"/>
      <c r="L76" s="442"/>
    </row>
    <row r="77" spans="2:12" hidden="1" x14ac:dyDescent="0.35">
      <c r="B77" s="425"/>
      <c r="C77" s="430"/>
      <c r="D77" s="425"/>
      <c r="E77" s="425"/>
      <c r="F77" s="425"/>
      <c r="G77" s="425"/>
      <c r="H77" s="425"/>
      <c r="I77" s="425"/>
      <c r="J77" s="425"/>
      <c r="K77" s="431"/>
      <c r="L77" s="442"/>
    </row>
    <row r="78" spans="2:12" hidden="1" x14ac:dyDescent="0.35">
      <c r="B78" s="425"/>
      <c r="C78" s="432"/>
      <c r="D78" s="433"/>
      <c r="E78" s="433"/>
      <c r="F78" s="433"/>
      <c r="G78" s="433"/>
      <c r="H78" s="433"/>
      <c r="I78" s="433"/>
      <c r="J78" s="433"/>
      <c r="K78" s="434"/>
      <c r="L78" s="442"/>
    </row>
    <row r="79" spans="2:12" hidden="1" x14ac:dyDescent="0.35">
      <c r="B79" s="425"/>
      <c r="C79" s="425"/>
      <c r="D79" s="425"/>
      <c r="E79" s="425"/>
      <c r="F79" s="425"/>
      <c r="G79" s="425"/>
      <c r="H79" s="425"/>
      <c r="I79" s="425"/>
      <c r="J79" s="425"/>
      <c r="K79" s="425"/>
      <c r="L79" s="442"/>
    </row>
    <row r="80" spans="2:12" ht="20.149999999999999" hidden="1" customHeight="1" x14ac:dyDescent="0.45">
      <c r="B80" s="425"/>
      <c r="C80" s="1005" t="s">
        <v>2389</v>
      </c>
      <c r="D80" s="1006"/>
      <c r="E80" s="1006"/>
      <c r="F80" s="1006"/>
      <c r="G80" s="1006"/>
      <c r="H80" s="1006"/>
      <c r="I80" s="1006"/>
      <c r="J80" s="1006"/>
      <c r="K80" s="1007"/>
      <c r="L80" s="442"/>
    </row>
    <row r="81" spans="2:12" hidden="1" x14ac:dyDescent="0.35">
      <c r="B81" s="425"/>
      <c r="C81" s="427"/>
      <c r="D81" s="428"/>
      <c r="E81" s="428"/>
      <c r="F81" s="428"/>
      <c r="G81" s="428"/>
      <c r="H81" s="428"/>
      <c r="I81" s="428"/>
      <c r="J81" s="428"/>
      <c r="K81" s="429"/>
      <c r="L81" s="442"/>
    </row>
    <row r="82" spans="2:12" hidden="1" x14ac:dyDescent="0.35">
      <c r="B82" s="425"/>
      <c r="C82" s="430"/>
      <c r="D82" s="425"/>
      <c r="E82" s="425"/>
      <c r="F82" s="425"/>
      <c r="G82" s="425"/>
      <c r="H82" s="425"/>
      <c r="I82" s="425"/>
      <c r="J82" s="425"/>
      <c r="K82" s="431"/>
      <c r="L82" s="442"/>
    </row>
    <row r="83" spans="2:12" hidden="1" x14ac:dyDescent="0.35">
      <c r="B83" s="425"/>
      <c r="C83" s="430"/>
      <c r="D83" s="425"/>
      <c r="E83" s="425"/>
      <c r="F83" s="425"/>
      <c r="G83" s="425"/>
      <c r="H83" s="425"/>
      <c r="I83" s="425"/>
      <c r="J83" s="425"/>
      <c r="K83" s="431"/>
      <c r="L83" s="442"/>
    </row>
    <row r="84" spans="2:12" hidden="1" x14ac:dyDescent="0.35">
      <c r="B84" s="425"/>
      <c r="C84" s="430"/>
      <c r="D84" s="425"/>
      <c r="E84" s="425"/>
      <c r="F84" s="425"/>
      <c r="G84" s="425"/>
      <c r="H84" s="425"/>
      <c r="I84" s="425"/>
      <c r="J84" s="425"/>
      <c r="K84" s="431"/>
      <c r="L84" s="442"/>
    </row>
    <row r="85" spans="2:12" hidden="1" x14ac:dyDescent="0.35">
      <c r="B85" s="425"/>
      <c r="C85" s="430"/>
      <c r="D85" s="425"/>
      <c r="E85" s="425"/>
      <c r="F85" s="425"/>
      <c r="G85" s="425"/>
      <c r="H85" s="425"/>
      <c r="I85" s="425"/>
      <c r="J85" s="425"/>
      <c r="K85" s="431"/>
      <c r="L85" s="442"/>
    </row>
    <row r="86" spans="2:12" hidden="1" x14ac:dyDescent="0.35">
      <c r="B86" s="425"/>
      <c r="C86" s="430"/>
      <c r="D86" s="425"/>
      <c r="E86" s="425"/>
      <c r="F86" s="425"/>
      <c r="G86" s="425"/>
      <c r="H86" s="425"/>
      <c r="I86" s="425"/>
      <c r="J86" s="425"/>
      <c r="K86" s="431"/>
      <c r="L86" s="442"/>
    </row>
    <row r="87" spans="2:12" hidden="1" x14ac:dyDescent="0.35">
      <c r="B87" s="425"/>
      <c r="C87" s="430"/>
      <c r="D87" s="425"/>
      <c r="E87" s="425"/>
      <c r="F87" s="425"/>
      <c r="G87" s="425"/>
      <c r="H87" s="425"/>
      <c r="I87" s="425"/>
      <c r="J87" s="425"/>
      <c r="K87" s="431"/>
      <c r="L87" s="442"/>
    </row>
    <row r="88" spans="2:12" hidden="1" x14ac:dyDescent="0.35">
      <c r="B88" s="425"/>
      <c r="C88" s="430"/>
      <c r="D88" s="425"/>
      <c r="E88" s="425"/>
      <c r="F88" s="425"/>
      <c r="G88" s="425"/>
      <c r="H88" s="425"/>
      <c r="I88" s="425"/>
      <c r="J88" s="425"/>
      <c r="K88" s="431"/>
      <c r="L88" s="442"/>
    </row>
    <row r="89" spans="2:12" hidden="1" x14ac:dyDescent="0.35">
      <c r="B89" s="425"/>
      <c r="C89" s="430"/>
      <c r="D89" s="425"/>
      <c r="E89" s="425"/>
      <c r="F89" s="425"/>
      <c r="G89" s="425"/>
      <c r="H89" s="425"/>
      <c r="I89" s="425"/>
      <c r="J89" s="425"/>
      <c r="K89" s="431"/>
      <c r="L89" s="442"/>
    </row>
    <row r="90" spans="2:12" hidden="1" x14ac:dyDescent="0.35">
      <c r="B90" s="425"/>
      <c r="C90" s="430"/>
      <c r="D90" s="425"/>
      <c r="E90" s="425"/>
      <c r="F90" s="425"/>
      <c r="G90" s="425"/>
      <c r="H90" s="425"/>
      <c r="I90" s="425"/>
      <c r="J90" s="425"/>
      <c r="K90" s="431"/>
      <c r="L90" s="442"/>
    </row>
    <row r="91" spans="2:12" hidden="1" x14ac:dyDescent="0.35">
      <c r="B91" s="425"/>
      <c r="C91" s="430"/>
      <c r="D91" s="425"/>
      <c r="E91" s="425"/>
      <c r="F91" s="425"/>
      <c r="G91" s="425"/>
      <c r="H91" s="425"/>
      <c r="I91" s="425"/>
      <c r="J91" s="425"/>
      <c r="K91" s="431"/>
      <c r="L91" s="442"/>
    </row>
    <row r="92" spans="2:12" hidden="1" x14ac:dyDescent="0.35">
      <c r="B92" s="425"/>
      <c r="C92" s="430"/>
      <c r="D92" s="425"/>
      <c r="E92" s="425"/>
      <c r="F92" s="425"/>
      <c r="G92" s="425"/>
      <c r="H92" s="425"/>
      <c r="I92" s="425"/>
      <c r="J92" s="425"/>
      <c r="K92" s="431"/>
      <c r="L92" s="442"/>
    </row>
    <row r="93" spans="2:12" hidden="1" x14ac:dyDescent="0.35">
      <c r="B93" s="425"/>
      <c r="C93" s="430"/>
      <c r="D93" s="425"/>
      <c r="E93" s="425"/>
      <c r="F93" s="425"/>
      <c r="G93" s="425"/>
      <c r="H93" s="425"/>
      <c r="I93" s="425"/>
      <c r="J93" s="425"/>
      <c r="K93" s="431"/>
      <c r="L93" s="442"/>
    </row>
    <row r="94" spans="2:12" hidden="1" x14ac:dyDescent="0.35">
      <c r="B94" s="425"/>
      <c r="C94" s="430"/>
      <c r="D94" s="425"/>
      <c r="E94" s="425"/>
      <c r="F94" s="425"/>
      <c r="G94" s="425"/>
      <c r="H94" s="425"/>
      <c r="I94" s="425"/>
      <c r="J94" s="425"/>
      <c r="K94" s="431"/>
      <c r="L94" s="442"/>
    </row>
    <row r="95" spans="2:12" hidden="1" x14ac:dyDescent="0.35">
      <c r="B95" s="425"/>
      <c r="C95" s="430"/>
      <c r="D95" s="425"/>
      <c r="E95" s="425"/>
      <c r="F95" s="425"/>
      <c r="G95" s="425"/>
      <c r="H95" s="425"/>
      <c r="I95" s="425"/>
      <c r="J95" s="425"/>
      <c r="K95" s="431"/>
      <c r="L95" s="442"/>
    </row>
    <row r="96" spans="2:12" hidden="1" x14ac:dyDescent="0.35">
      <c r="B96" s="425"/>
      <c r="C96" s="430"/>
      <c r="D96" s="425"/>
      <c r="E96" s="425"/>
      <c r="F96" s="425"/>
      <c r="G96" s="425"/>
      <c r="H96" s="425"/>
      <c r="I96" s="425"/>
      <c r="J96" s="425"/>
      <c r="K96" s="431"/>
      <c r="L96" s="442"/>
    </row>
    <row r="97" spans="2:12" hidden="1" x14ac:dyDescent="0.35">
      <c r="B97" s="425"/>
      <c r="C97" s="432"/>
      <c r="D97" s="433"/>
      <c r="E97" s="433"/>
      <c r="F97" s="433"/>
      <c r="G97" s="433"/>
      <c r="H97" s="433"/>
      <c r="I97" s="433"/>
      <c r="J97" s="433"/>
      <c r="K97" s="434"/>
      <c r="L97" s="442"/>
    </row>
    <row r="98" spans="2:12" hidden="1" x14ac:dyDescent="0.35">
      <c r="B98" s="425"/>
      <c r="C98" s="425"/>
      <c r="D98" s="425"/>
      <c r="E98" s="425"/>
      <c r="F98" s="425"/>
      <c r="G98" s="425"/>
      <c r="H98" s="425"/>
      <c r="I98" s="425"/>
      <c r="J98" s="425"/>
      <c r="K98" s="425"/>
      <c r="L98" s="442"/>
    </row>
    <row r="99" spans="2:12" hidden="1" x14ac:dyDescent="0.35">
      <c r="B99" s="425"/>
      <c r="C99" s="425"/>
      <c r="D99" s="425"/>
      <c r="E99" s="425"/>
      <c r="F99" s="425"/>
      <c r="G99" s="425"/>
      <c r="H99" s="425"/>
      <c r="I99" s="425"/>
      <c r="J99" s="425"/>
      <c r="K99" s="425"/>
      <c r="L99" s="442"/>
    </row>
    <row r="100" spans="2:12" ht="20.149999999999999" hidden="1" customHeight="1" x14ac:dyDescent="0.45">
      <c r="B100" s="425"/>
      <c r="C100" s="1003" t="s">
        <v>2392</v>
      </c>
      <c r="D100" s="1004"/>
      <c r="E100" s="1004"/>
      <c r="F100" s="1004"/>
      <c r="G100" s="1004"/>
      <c r="H100" s="1004"/>
      <c r="I100" s="1004"/>
      <c r="J100" s="1004"/>
      <c r="K100" s="1004"/>
      <c r="L100" s="442"/>
    </row>
    <row r="101" spans="2:12" hidden="1" x14ac:dyDescent="0.35">
      <c r="B101" s="425"/>
      <c r="C101" s="427"/>
      <c r="D101" s="428"/>
      <c r="E101" s="428"/>
      <c r="F101" s="428"/>
      <c r="G101" s="428"/>
      <c r="H101" s="428"/>
      <c r="I101" s="428"/>
      <c r="J101" s="428"/>
      <c r="K101" s="429"/>
      <c r="L101" s="442"/>
    </row>
    <row r="102" spans="2:12" hidden="1" x14ac:dyDescent="0.35">
      <c r="B102" s="425"/>
      <c r="C102" s="430"/>
      <c r="D102" s="425"/>
      <c r="E102" s="425"/>
      <c r="F102" s="425"/>
      <c r="G102" s="425"/>
      <c r="H102" s="425"/>
      <c r="I102" s="425"/>
      <c r="J102" s="425"/>
      <c r="K102" s="431"/>
      <c r="L102" s="442"/>
    </row>
    <row r="103" spans="2:12" hidden="1" x14ac:dyDescent="0.35">
      <c r="B103" s="425"/>
      <c r="C103" s="430"/>
      <c r="D103" s="425"/>
      <c r="E103" s="425"/>
      <c r="F103" s="425"/>
      <c r="G103" s="425"/>
      <c r="H103" s="425"/>
      <c r="I103" s="425"/>
      <c r="J103" s="425"/>
      <c r="K103" s="431"/>
      <c r="L103" s="442"/>
    </row>
    <row r="104" spans="2:12" hidden="1" x14ac:dyDescent="0.35">
      <c r="B104" s="425"/>
      <c r="C104" s="430"/>
      <c r="D104" s="425"/>
      <c r="E104" s="425"/>
      <c r="F104" s="425"/>
      <c r="G104" s="425"/>
      <c r="H104" s="425"/>
      <c r="I104" s="425"/>
      <c r="J104" s="425"/>
      <c r="K104" s="431"/>
      <c r="L104" s="442"/>
    </row>
    <row r="105" spans="2:12" hidden="1" x14ac:dyDescent="0.35">
      <c r="B105" s="425"/>
      <c r="C105" s="430"/>
      <c r="D105" s="425"/>
      <c r="E105" s="425"/>
      <c r="F105" s="425"/>
      <c r="G105" s="425"/>
      <c r="H105" s="425"/>
      <c r="I105" s="425"/>
      <c r="J105" s="425"/>
      <c r="K105" s="431"/>
      <c r="L105" s="442"/>
    </row>
    <row r="106" spans="2:12" hidden="1" x14ac:dyDescent="0.35">
      <c r="B106" s="425"/>
      <c r="C106" s="430"/>
      <c r="D106" s="425"/>
      <c r="E106" s="425"/>
      <c r="F106" s="425"/>
      <c r="G106" s="425"/>
      <c r="H106" s="425"/>
      <c r="I106" s="425"/>
      <c r="J106" s="425"/>
      <c r="K106" s="431"/>
      <c r="L106" s="442"/>
    </row>
    <row r="107" spans="2:12" hidden="1" x14ac:dyDescent="0.35">
      <c r="B107" s="425"/>
      <c r="C107" s="430"/>
      <c r="D107" s="425"/>
      <c r="E107" s="425"/>
      <c r="F107" s="425"/>
      <c r="G107" s="425"/>
      <c r="H107" s="425"/>
      <c r="I107" s="425"/>
      <c r="J107" s="425"/>
      <c r="K107" s="431"/>
      <c r="L107" s="442"/>
    </row>
    <row r="108" spans="2:12" hidden="1" x14ac:dyDescent="0.35">
      <c r="B108" s="425"/>
      <c r="C108" s="430"/>
      <c r="D108" s="425"/>
      <c r="E108" s="425"/>
      <c r="F108" s="425"/>
      <c r="G108" s="425"/>
      <c r="H108" s="425"/>
      <c r="I108" s="425"/>
      <c r="J108" s="425"/>
      <c r="K108" s="431"/>
      <c r="L108" s="442"/>
    </row>
    <row r="109" spans="2:12" hidden="1" x14ac:dyDescent="0.35">
      <c r="B109" s="425"/>
      <c r="C109" s="430"/>
      <c r="D109" s="425"/>
      <c r="E109" s="425"/>
      <c r="F109" s="425"/>
      <c r="G109" s="425"/>
      <c r="H109" s="425"/>
      <c r="I109" s="425"/>
      <c r="J109" s="425"/>
      <c r="K109" s="431"/>
      <c r="L109" s="442"/>
    </row>
    <row r="110" spans="2:12" hidden="1" x14ac:dyDescent="0.35">
      <c r="B110" s="425"/>
      <c r="C110" s="430"/>
      <c r="D110" s="425"/>
      <c r="E110" s="425"/>
      <c r="F110" s="425"/>
      <c r="G110" s="425"/>
      <c r="H110" s="425"/>
      <c r="I110" s="425"/>
      <c r="J110" s="425"/>
      <c r="K110" s="431"/>
      <c r="L110" s="442"/>
    </row>
    <row r="111" spans="2:12" hidden="1" x14ac:dyDescent="0.35">
      <c r="B111" s="425"/>
      <c r="C111" s="430"/>
      <c r="D111" s="425"/>
      <c r="E111" s="425"/>
      <c r="F111" s="425"/>
      <c r="G111" s="425"/>
      <c r="H111" s="425"/>
      <c r="I111" s="425"/>
      <c r="J111" s="425"/>
      <c r="K111" s="431"/>
      <c r="L111" s="442"/>
    </row>
    <row r="112" spans="2:12" hidden="1" x14ac:dyDescent="0.35">
      <c r="B112" s="425"/>
      <c r="C112" s="430"/>
      <c r="D112" s="425"/>
      <c r="E112" s="425"/>
      <c r="F112" s="425"/>
      <c r="G112" s="425"/>
      <c r="H112" s="425"/>
      <c r="I112" s="425"/>
      <c r="J112" s="425"/>
      <c r="K112" s="431"/>
      <c r="L112" s="442"/>
    </row>
    <row r="113" spans="2:12" hidden="1" x14ac:dyDescent="0.35">
      <c r="B113" s="425"/>
      <c r="C113" s="430"/>
      <c r="D113" s="425"/>
      <c r="E113" s="425"/>
      <c r="F113" s="425"/>
      <c r="G113" s="425"/>
      <c r="H113" s="425"/>
      <c r="I113" s="425"/>
      <c r="J113" s="425"/>
      <c r="K113" s="431"/>
      <c r="L113" s="442"/>
    </row>
    <row r="114" spans="2:12" hidden="1" x14ac:dyDescent="0.35">
      <c r="B114" s="425"/>
      <c r="C114" s="430"/>
      <c r="D114" s="425"/>
      <c r="E114" s="425"/>
      <c r="F114" s="425"/>
      <c r="G114" s="425"/>
      <c r="H114" s="425"/>
      <c r="I114" s="425"/>
      <c r="J114" s="425"/>
      <c r="K114" s="431"/>
      <c r="L114" s="442"/>
    </row>
    <row r="115" spans="2:12" hidden="1" x14ac:dyDescent="0.35">
      <c r="B115" s="425"/>
      <c r="C115" s="430"/>
      <c r="D115" s="425"/>
      <c r="E115" s="425"/>
      <c r="F115" s="425"/>
      <c r="G115" s="425"/>
      <c r="H115" s="425"/>
      <c r="I115" s="425"/>
      <c r="J115" s="425"/>
      <c r="K115" s="431"/>
      <c r="L115" s="442"/>
    </row>
    <row r="116" spans="2:12" hidden="1" x14ac:dyDescent="0.35">
      <c r="B116" s="425"/>
      <c r="C116" s="430"/>
      <c r="D116" s="425"/>
      <c r="E116" s="425"/>
      <c r="F116" s="425"/>
      <c r="G116" s="425"/>
      <c r="H116" s="425"/>
      <c r="I116" s="425"/>
      <c r="J116" s="425"/>
      <c r="K116" s="431"/>
      <c r="L116" s="442"/>
    </row>
    <row r="117" spans="2:12" hidden="1" x14ac:dyDescent="0.35">
      <c r="B117" s="425"/>
      <c r="C117" s="432"/>
      <c r="D117" s="433"/>
      <c r="E117" s="433"/>
      <c r="F117" s="433"/>
      <c r="G117" s="433"/>
      <c r="H117" s="433"/>
      <c r="I117" s="433"/>
      <c r="J117" s="433"/>
      <c r="K117" s="434"/>
      <c r="L117" s="442"/>
    </row>
    <row r="118" spans="2:12" hidden="1" x14ac:dyDescent="0.35">
      <c r="B118" s="425"/>
      <c r="C118" s="425"/>
      <c r="D118" s="425"/>
      <c r="E118" s="425"/>
      <c r="F118" s="425"/>
      <c r="G118" s="425"/>
      <c r="H118" s="425"/>
      <c r="I118" s="425"/>
      <c r="J118" s="425"/>
      <c r="K118" s="425"/>
      <c r="L118" s="442"/>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&amp;N&amp;C_x000D_&amp;1#&amp;"Calibri"&amp;10&amp;K000000 Classification: Unclassified&amp;RPage &amp;P of &amp;N&amp;</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70" zoomScaleNormal="70" workbookViewId="0"/>
  </sheetViews>
  <sheetFormatPr defaultRowHeight="14.5" x14ac:dyDescent="0.35"/>
  <cols>
    <col min="1" max="1" width="2" style="2" customWidth="1"/>
    <col min="2" max="2" width="7.453125" style="2" customWidth="1"/>
    <col min="3" max="3" width="11.453125" style="2" customWidth="1"/>
    <col min="4" max="4" width="13.54296875" style="2" customWidth="1"/>
    <col min="5" max="5" width="22.453125" style="2" customWidth="1"/>
    <col min="6" max="9" width="22" style="2" customWidth="1"/>
    <col min="10" max="10" width="34.26953125" style="2" bestFit="1" customWidth="1"/>
    <col min="11" max="11" width="23.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63"/>
      <c r="E4" s="163"/>
      <c r="F4" s="163"/>
      <c r="G4" s="8"/>
      <c r="H4" s="171"/>
      <c r="I4" s="171"/>
      <c r="J4" s="8"/>
      <c r="K4" s="195" t="s">
        <v>394</v>
      </c>
      <c r="L4" s="196" t="str">
        <f>'010'!E8</f>
        <v>1234</v>
      </c>
    </row>
    <row r="5" spans="1:12" s="16" customFormat="1" ht="16.5" x14ac:dyDescent="0.45">
      <c r="A5" s="3"/>
      <c r="B5" s="164"/>
      <c r="C5" s="164"/>
      <c r="D5" s="165"/>
      <c r="E5" s="165"/>
      <c r="F5" s="165"/>
      <c r="G5" s="166"/>
    </row>
    <row r="6" spans="1:12" s="16" customFormat="1" ht="17.5" x14ac:dyDescent="0.45">
      <c r="A6" s="3"/>
      <c r="B6" s="164"/>
      <c r="C6" s="191" t="s">
        <v>2804</v>
      </c>
      <c r="D6" s="163"/>
      <c r="E6" s="163"/>
      <c r="F6" s="163"/>
      <c r="G6" s="8"/>
      <c r="H6" s="171"/>
      <c r="I6" s="171"/>
      <c r="J6" s="171"/>
      <c r="K6" s="171"/>
    </row>
    <row r="7" spans="1:12" s="16" customFormat="1" ht="17.5" x14ac:dyDescent="0.45">
      <c r="A7" s="3"/>
      <c r="B7" s="164"/>
      <c r="C7" s="76"/>
      <c r="D7" s="165"/>
      <c r="E7" s="165"/>
      <c r="F7" s="165"/>
      <c r="G7" s="166"/>
      <c r="H7" s="165"/>
    </row>
    <row r="8" spans="1:12" s="16" customFormat="1" ht="17.5" x14ac:dyDescent="0.45">
      <c r="B8" s="164"/>
      <c r="C8" s="172" t="s">
        <v>2349</v>
      </c>
      <c r="D8" s="173"/>
      <c r="E8" s="173"/>
      <c r="F8" s="173"/>
      <c r="G8" s="174"/>
      <c r="H8" s="173"/>
      <c r="I8" s="175"/>
      <c r="J8" s="175"/>
      <c r="K8" s="175"/>
      <c r="L8" s="175"/>
    </row>
    <row r="9" spans="1:12" s="16" customFormat="1" ht="16.5" x14ac:dyDescent="0.45"/>
    <row r="10" spans="1:12" s="16" customFormat="1" ht="59.25" customHeight="1" x14ac:dyDescent="0.45">
      <c r="C10" s="980" t="s">
        <v>2805</v>
      </c>
      <c r="D10" s="981"/>
      <c r="E10" s="981"/>
      <c r="F10" s="981"/>
      <c r="G10" s="981"/>
      <c r="H10" s="981"/>
      <c r="I10" s="981"/>
      <c r="J10" s="981"/>
      <c r="K10" s="981"/>
      <c r="L10" s="569"/>
    </row>
    <row r="11" spans="1:12" s="16" customFormat="1" ht="16.5" x14ac:dyDescent="0.45"/>
    <row r="12" spans="1:12" s="16" customFormat="1" ht="17.5" x14ac:dyDescent="0.45">
      <c r="C12" s="176" t="s">
        <v>871</v>
      </c>
    </row>
    <row r="14" spans="1:12" s="16" customFormat="1" ht="10.15" customHeight="1" x14ac:dyDescent="0.45">
      <c r="C14" s="1073" t="s">
        <v>2382</v>
      </c>
      <c r="D14" s="1074"/>
      <c r="E14" s="1074"/>
      <c r="F14" s="1074"/>
      <c r="G14" s="1074"/>
      <c r="H14" s="1074"/>
      <c r="I14" s="1075"/>
      <c r="J14" s="182"/>
      <c r="K14" s="183"/>
      <c r="L14" s="183"/>
    </row>
    <row r="15" spans="1:12" s="16" customFormat="1" ht="10.15" customHeight="1" x14ac:dyDescent="0.45">
      <c r="C15" s="1076"/>
      <c r="D15" s="1077"/>
      <c r="E15" s="1077"/>
      <c r="F15" s="1077"/>
      <c r="G15" s="1077"/>
      <c r="H15" s="1077"/>
      <c r="I15" s="1078"/>
      <c r="J15" s="570"/>
    </row>
    <row r="16" spans="1:12" s="16" customFormat="1" ht="20.149999999999999" customHeight="1" x14ac:dyDescent="0.45">
      <c r="C16" s="1081" t="s">
        <v>2806</v>
      </c>
      <c r="D16" s="1082"/>
      <c r="E16" s="70" t="s">
        <v>502</v>
      </c>
      <c r="F16" s="70" t="s">
        <v>503</v>
      </c>
      <c r="G16" s="70" t="s">
        <v>524</v>
      </c>
      <c r="H16" s="70" t="s">
        <v>525</v>
      </c>
      <c r="I16" s="70" t="s">
        <v>526</v>
      </c>
    </row>
    <row r="17" spans="3:12" s="16" customFormat="1" ht="20.149999999999999" customHeight="1" x14ac:dyDescent="0.45">
      <c r="C17" s="1060" t="s">
        <v>2807</v>
      </c>
      <c r="D17" s="1061"/>
      <c r="E17" s="571" t="s">
        <v>847</v>
      </c>
      <c r="F17" s="572" t="s">
        <v>848</v>
      </c>
      <c r="G17" s="572" t="s">
        <v>849</v>
      </c>
      <c r="H17" s="572" t="s">
        <v>850</v>
      </c>
      <c r="I17" s="184" t="s">
        <v>852</v>
      </c>
    </row>
    <row r="18" spans="3:12" s="16" customFormat="1" ht="25.15" customHeight="1" x14ac:dyDescent="0.45">
      <c r="C18" s="275">
        <v>1</v>
      </c>
      <c r="D18" s="168" t="s">
        <v>847</v>
      </c>
      <c r="E18" s="276" t="s">
        <v>2384</v>
      </c>
      <c r="F18" s="185"/>
      <c r="G18" s="185"/>
      <c r="H18" s="185"/>
      <c r="I18" s="186"/>
    </row>
    <row r="19" spans="3:12" s="16" customFormat="1" ht="25.15" customHeight="1" x14ac:dyDescent="0.45">
      <c r="C19" s="275">
        <v>2</v>
      </c>
      <c r="D19" s="168" t="s">
        <v>848</v>
      </c>
      <c r="E19" s="185"/>
      <c r="F19" s="276" t="s">
        <v>2385</v>
      </c>
      <c r="G19" s="185"/>
      <c r="H19" s="185"/>
      <c r="I19" s="186"/>
    </row>
    <row r="20" spans="3:12" s="16" customFormat="1" ht="25.15" customHeight="1" x14ac:dyDescent="0.45">
      <c r="C20" s="275">
        <v>3</v>
      </c>
      <c r="D20" s="168" t="s">
        <v>849</v>
      </c>
      <c r="E20" s="185"/>
      <c r="F20" s="185"/>
      <c r="G20" s="276" t="s">
        <v>2386</v>
      </c>
      <c r="H20" s="185"/>
      <c r="I20" s="186"/>
    </row>
    <row r="21" spans="3:12" s="16" customFormat="1" ht="25.15" customHeight="1" x14ac:dyDescent="0.45">
      <c r="C21" s="275">
        <v>4</v>
      </c>
      <c r="D21" s="168" t="s">
        <v>850</v>
      </c>
      <c r="E21" s="185"/>
      <c r="F21" s="185"/>
      <c r="G21" s="185"/>
      <c r="H21" s="276" t="s">
        <v>2387</v>
      </c>
      <c r="I21" s="186"/>
    </row>
    <row r="22" spans="3:12" s="16" customFormat="1" ht="25.15" customHeight="1" x14ac:dyDescent="0.45">
      <c r="C22" s="275">
        <v>5</v>
      </c>
      <c r="D22" s="168" t="s">
        <v>852</v>
      </c>
      <c r="E22" s="185"/>
      <c r="F22" s="185"/>
      <c r="G22" s="185"/>
      <c r="H22" s="185"/>
      <c r="I22" s="276" t="s">
        <v>2388</v>
      </c>
      <c r="J22" s="187"/>
      <c r="K22" s="187"/>
      <c r="L22" s="187"/>
    </row>
    <row r="23" spans="3:12" ht="16" x14ac:dyDescent="0.45">
      <c r="C23" s="3"/>
      <c r="D23" s="3"/>
      <c r="E23" s="3"/>
      <c r="F23" s="3"/>
      <c r="G23" s="3"/>
      <c r="H23" s="3"/>
      <c r="I23" s="3"/>
      <c r="J23" s="714"/>
      <c r="K23" s="714"/>
      <c r="L23" s="714"/>
    </row>
    <row r="24" spans="3:12" ht="20.149999999999999" customHeight="1" x14ac:dyDescent="0.45">
      <c r="C24" s="1066" t="s">
        <v>2808</v>
      </c>
      <c r="D24" s="1067"/>
      <c r="E24" s="1068"/>
      <c r="F24" s="1079">
        <v>0</v>
      </c>
      <c r="G24" s="1080"/>
      <c r="H24" s="3"/>
      <c r="I24" s="3"/>
      <c r="J24" s="714"/>
      <c r="K24" s="714"/>
      <c r="L24" s="714"/>
    </row>
    <row r="25" spans="3:12" ht="20.149999999999999" customHeight="1" x14ac:dyDescent="0.45">
      <c r="C25" s="1066" t="s">
        <v>2809</v>
      </c>
      <c r="D25" s="1067"/>
      <c r="E25" s="1068"/>
      <c r="F25" s="1079">
        <v>0</v>
      </c>
      <c r="G25" s="1080"/>
      <c r="H25" s="3"/>
      <c r="I25" s="3"/>
      <c r="J25" s="714"/>
      <c r="K25" s="714"/>
      <c r="L25" s="714"/>
    </row>
    <row r="26" spans="3:12" ht="20.149999999999999" customHeight="1" x14ac:dyDescent="0.45">
      <c r="C26" s="1066" t="s">
        <v>2810</v>
      </c>
      <c r="D26" s="1067"/>
      <c r="E26" s="1068"/>
      <c r="F26" s="1079">
        <v>0</v>
      </c>
      <c r="G26" s="1080"/>
      <c r="H26" s="197"/>
      <c r="I26" s="3"/>
      <c r="J26" s="714"/>
      <c r="K26" s="714"/>
      <c r="L26" s="714"/>
    </row>
    <row r="28" spans="3:12" s="16" customFormat="1" ht="17.5" x14ac:dyDescent="0.45">
      <c r="C28" s="52" t="s">
        <v>877</v>
      </c>
    </row>
    <row r="29" spans="3:12" s="16" customFormat="1" ht="16.5" x14ac:dyDescent="0.45"/>
    <row r="30" spans="3:12" s="16" customFormat="1" ht="18" customHeight="1" x14ac:dyDescent="0.45">
      <c r="C30" s="987" t="s">
        <v>878</v>
      </c>
      <c r="D30" s="988"/>
      <c r="E30" s="988"/>
      <c r="F30" s="988"/>
      <c r="G30" s="988"/>
      <c r="H30" s="988"/>
      <c r="I30" s="988"/>
      <c r="J30" s="988"/>
      <c r="K30" s="988"/>
      <c r="L30" s="573"/>
    </row>
    <row r="32" spans="3:12" ht="17.5" x14ac:dyDescent="0.45">
      <c r="C32" s="76"/>
      <c r="D32" s="165"/>
      <c r="E32" s="165"/>
      <c r="F32" s="165"/>
      <c r="G32" s="166"/>
      <c r="H32" s="165"/>
      <c r="I32" s="16"/>
      <c r="J32" s="16"/>
      <c r="K32" s="16"/>
      <c r="L32" s="16"/>
    </row>
    <row r="33" spans="3:12" ht="17.5" x14ac:dyDescent="0.45">
      <c r="C33" s="172" t="s">
        <v>2369</v>
      </c>
      <c r="D33" s="173"/>
      <c r="E33" s="173"/>
      <c r="F33" s="173"/>
      <c r="G33" s="174"/>
      <c r="H33" s="173"/>
      <c r="I33" s="175"/>
      <c r="J33" s="175"/>
      <c r="K33" s="175"/>
      <c r="L33" s="175"/>
    </row>
    <row r="34" spans="3:12" ht="16.5" x14ac:dyDescent="0.45">
      <c r="C34" s="16"/>
      <c r="D34" s="16"/>
      <c r="E34" s="16"/>
      <c r="F34" s="16"/>
      <c r="G34" s="16"/>
      <c r="H34" s="16"/>
      <c r="I34" s="16"/>
      <c r="J34" s="16"/>
      <c r="K34" s="16"/>
      <c r="L34" s="16"/>
    </row>
    <row r="35" spans="3:12" ht="20.25" customHeight="1" x14ac:dyDescent="0.45">
      <c r="C35" s="1083" t="s">
        <v>2811</v>
      </c>
      <c r="D35" s="1084"/>
      <c r="E35" s="1084"/>
      <c r="F35" s="1084"/>
      <c r="G35" s="1084"/>
      <c r="H35" s="1084"/>
      <c r="I35" s="1084"/>
      <c r="J35" s="1084"/>
      <c r="K35" s="1084"/>
      <c r="L35" s="569"/>
    </row>
    <row r="36" spans="3:12" s="2" customFormat="1" ht="16" x14ac:dyDescent="0.45">
      <c r="C36" s="188"/>
      <c r="D36" s="188"/>
      <c r="E36" s="188"/>
      <c r="F36" s="188"/>
      <c r="G36" s="188"/>
      <c r="H36" s="188"/>
      <c r="I36" s="188"/>
      <c r="J36" s="188"/>
      <c r="K36" s="188"/>
      <c r="L36" s="188"/>
    </row>
    <row r="37" spans="3:12" ht="17.5" x14ac:dyDescent="0.45">
      <c r="C37" s="176" t="s">
        <v>871</v>
      </c>
      <c r="D37" s="16"/>
      <c r="E37" s="16"/>
      <c r="F37" s="16"/>
      <c r="G37" s="16"/>
      <c r="H37" s="16"/>
      <c r="I37" s="16"/>
      <c r="J37" s="16"/>
      <c r="K37" s="16"/>
      <c r="L37" s="16"/>
    </row>
    <row r="38" spans="3:12" ht="16.5" customHeight="1" x14ac:dyDescent="0.35">
      <c r="C38" s="714"/>
      <c r="D38" s="714"/>
      <c r="E38" s="714"/>
      <c r="F38" s="714"/>
      <c r="G38" s="714"/>
      <c r="H38" s="714"/>
      <c r="I38" s="714"/>
      <c r="J38" s="714"/>
      <c r="K38" s="714"/>
      <c r="L38" s="714"/>
    </row>
    <row r="39" spans="3:12" s="16" customFormat="1" ht="10.15" customHeight="1" x14ac:dyDescent="0.45">
      <c r="C39" s="1073" t="s">
        <v>2382</v>
      </c>
      <c r="D39" s="1074"/>
      <c r="E39" s="1074"/>
      <c r="F39" s="1074"/>
      <c r="G39" s="1074"/>
      <c r="H39" s="1074"/>
      <c r="I39" s="1075"/>
      <c r="J39" s="182"/>
      <c r="K39" s="183"/>
      <c r="L39" s="183"/>
    </row>
    <row r="40" spans="3:12" s="16" customFormat="1" ht="10.15" customHeight="1" x14ac:dyDescent="0.45">
      <c r="C40" s="1076"/>
      <c r="D40" s="1077"/>
      <c r="E40" s="1077"/>
      <c r="F40" s="1077"/>
      <c r="G40" s="1077"/>
      <c r="H40" s="1077"/>
      <c r="I40" s="1078"/>
      <c r="J40" s="570"/>
    </row>
    <row r="41" spans="3:12" s="16" customFormat="1" ht="20.149999999999999" customHeight="1" x14ac:dyDescent="0.45">
      <c r="C41" s="1081" t="s">
        <v>532</v>
      </c>
      <c r="D41" s="1082"/>
      <c r="E41" s="70" t="s">
        <v>527</v>
      </c>
      <c r="F41" s="70" t="s">
        <v>528</v>
      </c>
      <c r="G41" s="70" t="s">
        <v>529</v>
      </c>
      <c r="H41" s="70" t="s">
        <v>530</v>
      </c>
      <c r="I41" s="70" t="s">
        <v>531</v>
      </c>
    </row>
    <row r="42" spans="3:12" s="16" customFormat="1" ht="20.149999999999999" customHeight="1" x14ac:dyDescent="0.45">
      <c r="C42" s="1060" t="s">
        <v>2812</v>
      </c>
      <c r="D42" s="1061"/>
      <c r="E42" s="571" t="s">
        <v>847</v>
      </c>
      <c r="F42" s="572" t="s">
        <v>848</v>
      </c>
      <c r="G42" s="572" t="s">
        <v>849</v>
      </c>
      <c r="H42" s="572" t="s">
        <v>850</v>
      </c>
      <c r="I42" s="184" t="s">
        <v>852</v>
      </c>
    </row>
    <row r="43" spans="3:12" s="16" customFormat="1" ht="25.15" customHeight="1" x14ac:dyDescent="0.45">
      <c r="C43" s="275">
        <v>1</v>
      </c>
      <c r="D43" s="168" t="s">
        <v>847</v>
      </c>
      <c r="E43" s="276" t="s">
        <v>2384</v>
      </c>
      <c r="F43" s="185"/>
      <c r="G43" s="185"/>
      <c r="H43" s="185"/>
      <c r="I43" s="186"/>
    </row>
    <row r="44" spans="3:12" s="16" customFormat="1" ht="25.15" customHeight="1" x14ac:dyDescent="0.45">
      <c r="C44" s="275">
        <v>2</v>
      </c>
      <c r="D44" s="168" t="s">
        <v>848</v>
      </c>
      <c r="E44" s="185"/>
      <c r="F44" s="276" t="s">
        <v>2385</v>
      </c>
      <c r="G44" s="185"/>
      <c r="H44" s="185"/>
      <c r="I44" s="186"/>
    </row>
    <row r="45" spans="3:12" s="16" customFormat="1" ht="25.15" customHeight="1" x14ac:dyDescent="0.45">
      <c r="C45" s="275">
        <v>3</v>
      </c>
      <c r="D45" s="168" t="s">
        <v>849</v>
      </c>
      <c r="E45" s="185"/>
      <c r="F45" s="185"/>
      <c r="G45" s="276" t="s">
        <v>2386</v>
      </c>
      <c r="H45" s="185"/>
      <c r="I45" s="186"/>
    </row>
    <row r="46" spans="3:12" s="16" customFormat="1" ht="25.15" customHeight="1" x14ac:dyDescent="0.45">
      <c r="C46" s="275">
        <v>4</v>
      </c>
      <c r="D46" s="168" t="s">
        <v>850</v>
      </c>
      <c r="E46" s="185"/>
      <c r="F46" s="185"/>
      <c r="G46" s="185"/>
      <c r="H46" s="276" t="s">
        <v>2387</v>
      </c>
      <c r="I46" s="186"/>
    </row>
    <row r="47" spans="3:12" s="16" customFormat="1" ht="25.15" customHeight="1" x14ac:dyDescent="0.45">
      <c r="C47" s="275">
        <v>5</v>
      </c>
      <c r="D47" s="168" t="s">
        <v>852</v>
      </c>
      <c r="E47" s="185"/>
      <c r="F47" s="185"/>
      <c r="G47" s="185"/>
      <c r="H47" s="185"/>
      <c r="I47" s="276" t="s">
        <v>2388</v>
      </c>
      <c r="J47" s="187"/>
      <c r="K47" s="187"/>
      <c r="L47" s="187"/>
    </row>
    <row r="48" spans="3:12" s="2" customFormat="1" ht="16" x14ac:dyDescent="0.35">
      <c r="C48" s="198"/>
      <c r="D48" s="178"/>
      <c r="E48" s="199"/>
      <c r="F48" s="199"/>
      <c r="G48" s="199"/>
      <c r="H48" s="199"/>
      <c r="I48" s="200"/>
      <c r="J48" s="714"/>
      <c r="K48" s="714"/>
      <c r="L48" s="714"/>
    </row>
    <row r="49" spans="3:12" s="2" customFormat="1" ht="16" x14ac:dyDescent="0.45">
      <c r="C49" s="3"/>
      <c r="D49" s="3"/>
      <c r="E49" s="3"/>
      <c r="F49" s="3"/>
      <c r="G49" s="3"/>
      <c r="H49" s="3"/>
      <c r="I49" s="3"/>
      <c r="J49" s="714"/>
      <c r="K49" s="714"/>
      <c r="L49" s="714"/>
    </row>
    <row r="50" spans="3:12" s="2" customFormat="1" ht="20.149999999999999" customHeight="1" x14ac:dyDescent="0.45">
      <c r="C50" s="1066" t="s">
        <v>2813</v>
      </c>
      <c r="D50" s="1067"/>
      <c r="E50" s="1068"/>
      <c r="F50" s="1085">
        <v>0</v>
      </c>
      <c r="G50" s="1086"/>
      <c r="H50" s="3"/>
      <c r="I50" s="3"/>
      <c r="J50" s="714"/>
      <c r="K50" s="714"/>
      <c r="L50" s="714"/>
    </row>
    <row r="51" spans="3:12" s="2" customFormat="1" ht="20.149999999999999" customHeight="1" x14ac:dyDescent="0.45">
      <c r="C51" s="1066" t="s">
        <v>2814</v>
      </c>
      <c r="D51" s="1067"/>
      <c r="E51" s="1068"/>
      <c r="F51" s="1085">
        <v>0</v>
      </c>
      <c r="G51" s="1086"/>
      <c r="H51" s="3"/>
      <c r="I51" s="3"/>
      <c r="J51" s="714"/>
      <c r="K51" s="714"/>
      <c r="L51" s="714"/>
    </row>
    <row r="52" spans="3:12" s="2" customFormat="1" ht="20.149999999999999" customHeight="1" x14ac:dyDescent="0.45">
      <c r="C52" s="1066" t="s">
        <v>2810</v>
      </c>
      <c r="D52" s="1067"/>
      <c r="E52" s="1068"/>
      <c r="F52" s="1085">
        <v>0</v>
      </c>
      <c r="G52" s="1086"/>
      <c r="H52" s="3"/>
      <c r="I52" s="3"/>
      <c r="J52" s="714"/>
      <c r="K52" s="714"/>
      <c r="L52" s="714"/>
    </row>
    <row r="53" spans="3:12" s="2" customFormat="1" x14ac:dyDescent="0.35">
      <c r="C53" s="714"/>
      <c r="D53" s="714"/>
      <c r="E53" s="714"/>
      <c r="F53" s="714"/>
      <c r="G53" s="714"/>
      <c r="H53" s="714"/>
      <c r="I53" s="714"/>
      <c r="J53" s="714"/>
      <c r="K53" s="714"/>
      <c r="L53" s="714"/>
    </row>
    <row r="54" spans="3:12" s="2" customFormat="1" ht="17.5" x14ac:dyDescent="0.45">
      <c r="C54" s="52" t="s">
        <v>877</v>
      </c>
      <c r="D54" s="16"/>
      <c r="E54" s="16"/>
      <c r="F54" s="16"/>
      <c r="G54" s="16"/>
      <c r="H54" s="16"/>
      <c r="I54" s="16"/>
      <c r="J54" s="16"/>
      <c r="K54" s="16"/>
      <c r="L54" s="16"/>
    </row>
    <row r="55" spans="3:12" s="2" customFormat="1" ht="16.5" x14ac:dyDescent="0.45">
      <c r="C55" s="16"/>
      <c r="D55" s="16"/>
      <c r="E55" s="16"/>
      <c r="F55" s="16"/>
      <c r="G55" s="16"/>
      <c r="H55" s="16"/>
      <c r="I55" s="16"/>
      <c r="J55" s="16"/>
      <c r="K55" s="16"/>
      <c r="L55" s="16"/>
    </row>
    <row r="56" spans="3:12" s="2" customFormat="1" ht="20.25" customHeight="1" x14ac:dyDescent="0.45">
      <c r="C56" s="987" t="s">
        <v>878</v>
      </c>
      <c r="D56" s="988"/>
      <c r="E56" s="988"/>
      <c r="F56" s="988"/>
      <c r="G56" s="988"/>
      <c r="H56" s="988"/>
      <c r="I56" s="988"/>
      <c r="J56" s="988"/>
      <c r="K56" s="988"/>
      <c r="L56" s="573"/>
    </row>
    <row r="57" spans="3:12" s="2" customFormat="1" x14ac:dyDescent="0.35">
      <c r="C57" s="714"/>
      <c r="D57" s="714"/>
      <c r="E57" s="714"/>
      <c r="F57" s="714"/>
      <c r="G57" s="714"/>
      <c r="H57" s="714"/>
      <c r="I57" s="714"/>
      <c r="J57" s="714"/>
      <c r="K57" s="714"/>
      <c r="L57" s="714"/>
    </row>
    <row r="58" spans="3:12" ht="17.5" x14ac:dyDescent="0.45">
      <c r="C58" s="172" t="s">
        <v>2529</v>
      </c>
      <c r="D58" s="173"/>
      <c r="E58" s="173"/>
      <c r="F58" s="173"/>
      <c r="G58" s="174"/>
      <c r="H58" s="173"/>
      <c r="I58" s="175"/>
      <c r="J58" s="175"/>
      <c r="K58" s="175"/>
      <c r="L58" s="175"/>
    </row>
    <row r="59" spans="3:12" ht="16.5" x14ac:dyDescent="0.45">
      <c r="C59" s="16"/>
      <c r="D59" s="16"/>
      <c r="E59" s="16"/>
      <c r="F59" s="16"/>
      <c r="G59" s="16"/>
      <c r="H59" s="16"/>
      <c r="I59" s="16"/>
      <c r="J59" s="16"/>
      <c r="K59" s="16"/>
      <c r="L59" s="16"/>
    </row>
    <row r="60" spans="3:12" ht="30" customHeight="1" x14ac:dyDescent="0.45">
      <c r="C60" s="1000" t="s">
        <v>2815</v>
      </c>
      <c r="D60" s="1001"/>
      <c r="E60" s="1001"/>
      <c r="F60" s="1001"/>
      <c r="G60" s="1001"/>
      <c r="H60" s="1001"/>
      <c r="I60" s="1001"/>
      <c r="J60" s="1001"/>
      <c r="K60" s="1001"/>
      <c r="L60" s="569"/>
    </row>
    <row r="61" spans="3:12" ht="16.5" x14ac:dyDescent="0.45">
      <c r="C61" s="16"/>
      <c r="D61" s="16"/>
      <c r="E61" s="16"/>
      <c r="F61" s="16"/>
      <c r="G61" s="16"/>
      <c r="H61" s="16"/>
      <c r="I61" s="16"/>
      <c r="J61" s="16"/>
      <c r="K61" s="16"/>
      <c r="L61" s="16"/>
    </row>
    <row r="62" spans="3:12" ht="17.5" x14ac:dyDescent="0.45">
      <c r="C62" s="176" t="s">
        <v>871</v>
      </c>
      <c r="D62" s="16"/>
      <c r="E62" s="16"/>
      <c r="F62" s="16"/>
      <c r="G62" s="16"/>
      <c r="H62" s="16"/>
      <c r="I62" s="16"/>
      <c r="J62" s="16"/>
      <c r="K62" s="16"/>
      <c r="L62" s="16"/>
    </row>
    <row r="64" spans="3:12" s="16" customFormat="1" ht="10.15" customHeight="1" x14ac:dyDescent="0.45">
      <c r="C64" s="1073" t="s">
        <v>2382</v>
      </c>
      <c r="D64" s="1074"/>
      <c r="E64" s="1074"/>
      <c r="F64" s="1074"/>
      <c r="G64" s="1074"/>
      <c r="H64" s="1074"/>
      <c r="I64" s="1075"/>
      <c r="J64" s="182"/>
      <c r="K64" s="183"/>
      <c r="L64" s="183"/>
    </row>
    <row r="65" spans="3:12" s="16" customFormat="1" ht="10.15" customHeight="1" x14ac:dyDescent="0.45">
      <c r="C65" s="1076"/>
      <c r="D65" s="1077"/>
      <c r="E65" s="1077"/>
      <c r="F65" s="1077"/>
      <c r="G65" s="1077"/>
      <c r="H65" s="1077"/>
      <c r="I65" s="1078"/>
      <c r="J65" s="570"/>
    </row>
    <row r="66" spans="3:12" s="16" customFormat="1" ht="20.149999999999999" customHeight="1" x14ac:dyDescent="0.45">
      <c r="C66" s="1081" t="s">
        <v>532</v>
      </c>
      <c r="D66" s="1082"/>
      <c r="E66" s="70" t="s">
        <v>880</v>
      </c>
      <c r="F66" s="70" t="s">
        <v>881</v>
      </c>
      <c r="G66" s="70" t="s">
        <v>882</v>
      </c>
      <c r="H66" s="70" t="s">
        <v>883</v>
      </c>
      <c r="I66" s="70" t="s">
        <v>884</v>
      </c>
    </row>
    <row r="67" spans="3:12" s="16" customFormat="1" ht="20.149999999999999" customHeight="1" x14ac:dyDescent="0.45">
      <c r="C67" s="1060" t="s">
        <v>2816</v>
      </c>
      <c r="D67" s="1061"/>
      <c r="E67" s="571" t="s">
        <v>847</v>
      </c>
      <c r="F67" s="572" t="s">
        <v>848</v>
      </c>
      <c r="G67" s="572" t="s">
        <v>849</v>
      </c>
      <c r="H67" s="572" t="s">
        <v>850</v>
      </c>
      <c r="I67" s="184" t="s">
        <v>852</v>
      </c>
    </row>
    <row r="68" spans="3:12" s="16" customFormat="1" ht="25.15" customHeight="1" x14ac:dyDescent="0.45">
      <c r="C68" s="275">
        <v>1</v>
      </c>
      <c r="D68" s="168" t="s">
        <v>847</v>
      </c>
      <c r="E68" s="276" t="s">
        <v>2384</v>
      </c>
      <c r="F68" s="185"/>
      <c r="G68" s="185"/>
      <c r="H68" s="185"/>
      <c r="I68" s="186"/>
    </row>
    <row r="69" spans="3:12" s="16" customFormat="1" ht="25.15" customHeight="1" x14ac:dyDescent="0.45">
      <c r="C69" s="275">
        <v>2</v>
      </c>
      <c r="D69" s="168" t="s">
        <v>848</v>
      </c>
      <c r="E69" s="185"/>
      <c r="F69" s="276" t="s">
        <v>2385</v>
      </c>
      <c r="G69" s="185"/>
      <c r="H69" s="185"/>
      <c r="I69" s="186"/>
    </row>
    <row r="70" spans="3:12" s="16" customFormat="1" ht="25.15" customHeight="1" x14ac:dyDescent="0.45">
      <c r="C70" s="275">
        <v>3</v>
      </c>
      <c r="D70" s="168" t="s">
        <v>849</v>
      </c>
      <c r="E70" s="185"/>
      <c r="F70" s="185"/>
      <c r="G70" s="276" t="s">
        <v>2386</v>
      </c>
      <c r="H70" s="185"/>
      <c r="I70" s="186"/>
    </row>
    <row r="71" spans="3:12" s="16" customFormat="1" ht="25.15" customHeight="1" x14ac:dyDescent="0.45">
      <c r="C71" s="275">
        <v>4</v>
      </c>
      <c r="D71" s="168" t="s">
        <v>850</v>
      </c>
      <c r="E71" s="185"/>
      <c r="F71" s="185"/>
      <c r="G71" s="185"/>
      <c r="H71" s="276" t="s">
        <v>2387</v>
      </c>
      <c r="I71" s="186"/>
    </row>
    <row r="72" spans="3:12" s="16" customFormat="1" ht="25.15" customHeight="1" x14ac:dyDescent="0.45">
      <c r="C72" s="275">
        <v>5</v>
      </c>
      <c r="D72" s="168" t="s">
        <v>852</v>
      </c>
      <c r="E72" s="185"/>
      <c r="F72" s="185"/>
      <c r="G72" s="185"/>
      <c r="H72" s="185"/>
      <c r="I72" s="276" t="s">
        <v>2388</v>
      </c>
      <c r="J72" s="187"/>
      <c r="K72" s="187"/>
      <c r="L72" s="187"/>
    </row>
    <row r="73" spans="3:12" s="2" customFormat="1" ht="16" x14ac:dyDescent="0.45">
      <c r="C73" s="3"/>
      <c r="D73" s="3"/>
      <c r="E73" s="3"/>
      <c r="F73" s="3"/>
      <c r="G73" s="3"/>
      <c r="H73" s="3"/>
      <c r="I73" s="3"/>
      <c r="J73" s="714"/>
      <c r="K73" s="714"/>
      <c r="L73" s="714"/>
    </row>
    <row r="74" spans="3:12" s="2" customFormat="1" ht="24.75" customHeight="1" x14ac:dyDescent="0.45">
      <c r="C74" s="1066" t="s">
        <v>2813</v>
      </c>
      <c r="D74" s="1067"/>
      <c r="E74" s="1068"/>
      <c r="F74" s="1071" t="s">
        <v>2817</v>
      </c>
      <c r="G74" s="1072"/>
      <c r="H74" s="3"/>
      <c r="I74" s="3"/>
      <c r="J74" s="714"/>
      <c r="K74" s="714"/>
      <c r="L74" s="714"/>
    </row>
    <row r="75" spans="3:12" s="2" customFormat="1" ht="24.75" customHeight="1" x14ac:dyDescent="0.45">
      <c r="C75" s="1066" t="s">
        <v>2818</v>
      </c>
      <c r="D75" s="1067"/>
      <c r="E75" s="1068"/>
      <c r="F75" s="1080">
        <v>0</v>
      </c>
      <c r="G75" s="1080"/>
      <c r="H75" s="3"/>
      <c r="I75" s="3"/>
      <c r="J75" s="714"/>
      <c r="K75" s="714"/>
      <c r="L75" s="714"/>
    </row>
    <row r="76" spans="3:12" s="2" customFormat="1" ht="24.75" customHeight="1" x14ac:dyDescent="0.45">
      <c r="C76" s="1066" t="s">
        <v>2810</v>
      </c>
      <c r="D76" s="1067"/>
      <c r="E76" s="1068"/>
      <c r="F76" s="1080">
        <v>0</v>
      </c>
      <c r="G76" s="1080"/>
      <c r="H76" s="3"/>
      <c r="I76" s="3"/>
      <c r="J76" s="714"/>
      <c r="K76" s="714"/>
      <c r="L76" s="714"/>
    </row>
    <row r="77" spans="3:12" s="2" customFormat="1" x14ac:dyDescent="0.35">
      <c r="C77" s="714"/>
      <c r="D77" s="714"/>
      <c r="E77" s="714"/>
      <c r="F77" s="714"/>
      <c r="G77" s="714"/>
      <c r="H77" s="714"/>
      <c r="I77" s="714"/>
      <c r="J77" s="714"/>
      <c r="K77" s="714"/>
      <c r="L77" s="714"/>
    </row>
    <row r="78" spans="3:12" s="2" customFormat="1" ht="17.5" x14ac:dyDescent="0.45">
      <c r="C78" s="52" t="s">
        <v>877</v>
      </c>
      <c r="D78" s="16"/>
      <c r="E78" s="16"/>
      <c r="F78" s="16"/>
      <c r="G78" s="16"/>
      <c r="H78" s="16"/>
      <c r="I78" s="16"/>
      <c r="J78" s="16"/>
      <c r="K78" s="16"/>
      <c r="L78" s="16"/>
    </row>
    <row r="79" spans="3:12" s="2" customFormat="1" ht="16.5" x14ac:dyDescent="0.45">
      <c r="C79" s="16"/>
      <c r="D79" s="16"/>
      <c r="E79" s="16"/>
      <c r="F79" s="16"/>
      <c r="G79" s="16"/>
      <c r="H79" s="16"/>
      <c r="I79" s="16"/>
      <c r="J79" s="16"/>
      <c r="K79" s="16"/>
      <c r="L79" s="16"/>
    </row>
    <row r="80" spans="3:12" s="2" customFormat="1" ht="18" customHeight="1" x14ac:dyDescent="0.45">
      <c r="C80" s="987" t="s">
        <v>878</v>
      </c>
      <c r="D80" s="988"/>
      <c r="E80" s="988"/>
      <c r="F80" s="988"/>
      <c r="G80" s="988"/>
      <c r="H80" s="988"/>
      <c r="I80" s="988"/>
      <c r="J80" s="988"/>
      <c r="K80" s="988"/>
      <c r="L80" s="573"/>
    </row>
    <row r="81" spans="3:12" s="2" customFormat="1" x14ac:dyDescent="0.35">
      <c r="C81" s="714"/>
      <c r="D81" s="714"/>
      <c r="E81" s="714"/>
      <c r="F81" s="714"/>
      <c r="G81" s="714"/>
      <c r="H81" s="714"/>
      <c r="I81" s="714"/>
      <c r="J81" s="714"/>
      <c r="K81" s="714"/>
      <c r="L81" s="714"/>
    </row>
    <row r="82" spans="3:12" ht="18.75" customHeight="1" x14ac:dyDescent="0.45">
      <c r="C82" s="76"/>
      <c r="D82" s="165"/>
      <c r="E82" s="165"/>
      <c r="F82" s="165"/>
      <c r="G82" s="166"/>
      <c r="H82" s="165"/>
      <c r="I82" s="16"/>
      <c r="J82" s="16"/>
      <c r="K82" s="16"/>
      <c r="L82" s="16"/>
    </row>
    <row r="83" spans="3:12" ht="17.5" x14ac:dyDescent="0.45">
      <c r="C83" s="172" t="s">
        <v>2558</v>
      </c>
      <c r="D83" s="173"/>
      <c r="E83" s="173"/>
      <c r="F83" s="173"/>
      <c r="G83" s="174"/>
      <c r="H83" s="173"/>
      <c r="I83" s="175"/>
      <c r="J83" s="175"/>
      <c r="K83" s="175"/>
      <c r="L83" s="175"/>
    </row>
    <row r="84" spans="3:12" ht="16.5" x14ac:dyDescent="0.45">
      <c r="C84" s="16"/>
      <c r="D84" s="16"/>
      <c r="E84" s="16"/>
      <c r="F84" s="16"/>
      <c r="G84" s="16"/>
      <c r="H84" s="16"/>
      <c r="I84" s="16"/>
      <c r="J84" s="16"/>
      <c r="K84" s="16"/>
      <c r="L84" s="16"/>
    </row>
    <row r="85" spans="3:12" ht="20.25" customHeight="1" x14ac:dyDescent="0.45">
      <c r="C85" s="1000" t="s">
        <v>2819</v>
      </c>
      <c r="D85" s="1001"/>
      <c r="E85" s="1001"/>
      <c r="F85" s="1001"/>
      <c r="G85" s="1001"/>
      <c r="H85" s="1001"/>
      <c r="I85" s="1001"/>
      <c r="J85" s="1001"/>
      <c r="K85" s="1001"/>
      <c r="L85" s="569"/>
    </row>
    <row r="86" spans="3:12" s="2" customFormat="1" ht="24.75" customHeight="1" x14ac:dyDescent="0.45">
      <c r="C86" s="188"/>
      <c r="D86" s="188"/>
      <c r="E86" s="188"/>
      <c r="F86" s="188"/>
      <c r="G86" s="188"/>
      <c r="H86" s="188"/>
      <c r="I86" s="188"/>
      <c r="J86" s="188"/>
      <c r="K86" s="188"/>
      <c r="L86" s="188"/>
    </row>
    <row r="87" spans="3:12" ht="9.75" customHeight="1" x14ac:dyDescent="0.45">
      <c r="C87" s="16"/>
      <c r="D87" s="16"/>
      <c r="E87" s="16"/>
      <c r="F87" s="16"/>
      <c r="G87" s="16"/>
      <c r="H87" s="16"/>
      <c r="I87" s="16"/>
      <c r="J87" s="16"/>
      <c r="K87" s="16"/>
      <c r="L87" s="16"/>
    </row>
    <row r="88" spans="3:12" ht="17.5" x14ac:dyDescent="0.45">
      <c r="C88" s="176" t="s">
        <v>871</v>
      </c>
      <c r="D88" s="16"/>
      <c r="E88" s="16"/>
      <c r="F88" s="16"/>
      <c r="G88" s="16"/>
      <c r="H88" s="16"/>
      <c r="I88" s="16"/>
      <c r="J88" s="16"/>
      <c r="K88" s="16"/>
      <c r="L88" s="16"/>
    </row>
    <row r="90" spans="3:12" s="16" customFormat="1" ht="10.15" customHeight="1" x14ac:dyDescent="0.45">
      <c r="C90" s="1073" t="s">
        <v>2382</v>
      </c>
      <c r="D90" s="1074"/>
      <c r="E90" s="1074"/>
      <c r="F90" s="1074"/>
      <c r="G90" s="1074"/>
      <c r="H90" s="1074"/>
      <c r="I90" s="1075"/>
      <c r="J90" s="182"/>
      <c r="K90" s="183"/>
      <c r="L90" s="183"/>
    </row>
    <row r="91" spans="3:12" s="16" customFormat="1" ht="10.15" customHeight="1" x14ac:dyDescent="0.45">
      <c r="C91" s="1076"/>
      <c r="D91" s="1077"/>
      <c r="E91" s="1077"/>
      <c r="F91" s="1077"/>
      <c r="G91" s="1077"/>
      <c r="H91" s="1077"/>
      <c r="I91" s="1078"/>
      <c r="J91" s="570"/>
    </row>
    <row r="92" spans="3:12" s="16" customFormat="1" ht="20.149999999999999" customHeight="1" x14ac:dyDescent="0.45">
      <c r="C92" s="1081" t="s">
        <v>532</v>
      </c>
      <c r="D92" s="1082"/>
      <c r="E92" s="70" t="s">
        <v>885</v>
      </c>
      <c r="F92" s="70" t="s">
        <v>886</v>
      </c>
      <c r="G92" s="70" t="s">
        <v>2390</v>
      </c>
      <c r="H92" s="70" t="s">
        <v>2391</v>
      </c>
      <c r="I92" s="70" t="s">
        <v>2393</v>
      </c>
    </row>
    <row r="93" spans="3:12" s="16" customFormat="1" ht="20.149999999999999" customHeight="1" x14ac:dyDescent="0.45">
      <c r="C93" s="1060" t="s">
        <v>569</v>
      </c>
      <c r="D93" s="1061"/>
      <c r="E93" s="571" t="s">
        <v>847</v>
      </c>
      <c r="F93" s="572" t="s">
        <v>848</v>
      </c>
      <c r="G93" s="572" t="s">
        <v>849</v>
      </c>
      <c r="H93" s="572" t="s">
        <v>850</v>
      </c>
      <c r="I93" s="184" t="s">
        <v>852</v>
      </c>
    </row>
    <row r="94" spans="3:12" s="16" customFormat="1" ht="25.15" customHeight="1" x14ac:dyDescent="0.45">
      <c r="C94" s="275">
        <v>1</v>
      </c>
      <c r="D94" s="168" t="s">
        <v>847</v>
      </c>
      <c r="E94" s="276" t="s">
        <v>2384</v>
      </c>
      <c r="F94" s="185"/>
      <c r="G94" s="185"/>
      <c r="H94" s="185"/>
      <c r="I94" s="186"/>
    </row>
    <row r="95" spans="3:12" s="16" customFormat="1" ht="25.15" customHeight="1" x14ac:dyDescent="0.45">
      <c r="C95" s="275">
        <v>2</v>
      </c>
      <c r="D95" s="168" t="s">
        <v>848</v>
      </c>
      <c r="E95" s="185"/>
      <c r="F95" s="276" t="s">
        <v>2385</v>
      </c>
      <c r="G95" s="185"/>
      <c r="H95" s="185"/>
      <c r="I95" s="186"/>
    </row>
    <row r="96" spans="3:12" s="16" customFormat="1" ht="25.15" customHeight="1" x14ac:dyDescent="0.45">
      <c r="C96" s="275">
        <v>3</v>
      </c>
      <c r="D96" s="168" t="s">
        <v>849</v>
      </c>
      <c r="E96" s="185"/>
      <c r="F96" s="185"/>
      <c r="G96" s="276" t="s">
        <v>2386</v>
      </c>
      <c r="H96" s="185"/>
      <c r="I96" s="186"/>
    </row>
    <row r="97" spans="3:12" s="16" customFormat="1" ht="25.15" customHeight="1" x14ac:dyDescent="0.45">
      <c r="C97" s="275">
        <v>4</v>
      </c>
      <c r="D97" s="168" t="s">
        <v>850</v>
      </c>
      <c r="E97" s="185"/>
      <c r="F97" s="185"/>
      <c r="G97" s="185"/>
      <c r="H97" s="276" t="s">
        <v>2387</v>
      </c>
      <c r="I97" s="186"/>
    </row>
    <row r="98" spans="3:12" s="16" customFormat="1" ht="25.15" customHeight="1" x14ac:dyDescent="0.45">
      <c r="C98" s="275">
        <v>5</v>
      </c>
      <c r="D98" s="168" t="s">
        <v>852</v>
      </c>
      <c r="E98" s="185"/>
      <c r="F98" s="185"/>
      <c r="G98" s="185"/>
      <c r="H98" s="185"/>
      <c r="I98" s="276" t="s">
        <v>2388</v>
      </c>
      <c r="J98" s="187"/>
      <c r="K98" s="187"/>
      <c r="L98" s="187"/>
    </row>
    <row r="99" spans="3:12" s="2" customFormat="1" ht="16" x14ac:dyDescent="0.45">
      <c r="C99" s="3"/>
      <c r="D99" s="3"/>
      <c r="E99" s="3"/>
      <c r="F99" s="3"/>
      <c r="G99" s="3"/>
      <c r="H99" s="3"/>
      <c r="I99" s="3"/>
      <c r="J99" s="714"/>
      <c r="K99" s="714"/>
      <c r="L99" s="714"/>
    </row>
    <row r="100" spans="3:12" s="2" customFormat="1" ht="28.5" customHeight="1" x14ac:dyDescent="0.45">
      <c r="C100" s="1066" t="s">
        <v>2813</v>
      </c>
      <c r="D100" s="1067"/>
      <c r="E100" s="1068"/>
      <c r="F100" s="1071" t="s">
        <v>2817</v>
      </c>
      <c r="G100" s="1072"/>
      <c r="H100" s="3"/>
      <c r="I100" s="3"/>
      <c r="J100" s="714"/>
      <c r="K100" s="714"/>
      <c r="L100" s="714"/>
    </row>
    <row r="101" spans="3:12" s="2" customFormat="1" ht="28.5" customHeight="1" x14ac:dyDescent="0.45">
      <c r="C101" s="1066" t="s">
        <v>2820</v>
      </c>
      <c r="D101" s="1067"/>
      <c r="E101" s="1068"/>
      <c r="F101" s="1080">
        <v>0</v>
      </c>
      <c r="G101" s="1080"/>
      <c r="H101" s="3"/>
      <c r="I101" s="3"/>
      <c r="J101" s="714"/>
      <c r="K101" s="714"/>
      <c r="L101" s="714"/>
    </row>
    <row r="102" spans="3:12" s="2" customFormat="1" ht="28.5" customHeight="1" x14ac:dyDescent="0.45">
      <c r="C102" s="1066" t="s">
        <v>2810</v>
      </c>
      <c r="D102" s="1067"/>
      <c r="E102" s="1068"/>
      <c r="F102" s="1080">
        <v>0</v>
      </c>
      <c r="G102" s="1080"/>
      <c r="H102" s="3"/>
      <c r="I102" s="3"/>
      <c r="J102" s="714"/>
      <c r="K102" s="714"/>
      <c r="L102" s="714"/>
    </row>
    <row r="103" spans="3:12" s="2" customFormat="1" ht="20.149999999999999" customHeight="1" x14ac:dyDescent="0.45">
      <c r="C103" s="114"/>
      <c r="D103" s="114"/>
      <c r="E103" s="114"/>
      <c r="F103" s="201"/>
      <c r="G103" s="201"/>
      <c r="H103" s="3"/>
      <c r="I103" s="3"/>
      <c r="J103" s="714"/>
      <c r="K103" s="714"/>
      <c r="L103" s="714"/>
    </row>
    <row r="104" spans="3:12" s="2" customFormat="1" x14ac:dyDescent="0.35">
      <c r="C104" s="714"/>
      <c r="D104" s="714"/>
      <c r="E104" s="714"/>
      <c r="F104" s="714"/>
      <c r="G104" s="714"/>
      <c r="H104" s="714"/>
      <c r="I104" s="714"/>
      <c r="J104" s="714"/>
      <c r="K104" s="714"/>
      <c r="L104" s="714"/>
    </row>
    <row r="105" spans="3:12" s="2" customFormat="1" ht="17.5" x14ac:dyDescent="0.45">
      <c r="C105" s="52" t="s">
        <v>877</v>
      </c>
      <c r="D105" s="16"/>
      <c r="E105" s="16"/>
      <c r="F105" s="16"/>
      <c r="G105" s="16"/>
      <c r="H105" s="16"/>
      <c r="I105" s="16"/>
      <c r="J105" s="16"/>
      <c r="K105" s="16"/>
      <c r="L105" s="16"/>
    </row>
    <row r="106" spans="3:12" s="2" customFormat="1" ht="16.5" x14ac:dyDescent="0.45">
      <c r="C106" s="16"/>
      <c r="D106" s="16"/>
      <c r="E106" s="16"/>
      <c r="F106" s="16"/>
      <c r="G106" s="16"/>
      <c r="H106" s="16"/>
      <c r="I106" s="16"/>
      <c r="J106" s="16"/>
      <c r="K106" s="16"/>
      <c r="L106" s="16"/>
    </row>
    <row r="107" spans="3:12" s="2" customFormat="1" ht="18" customHeight="1" x14ac:dyDescent="0.45">
      <c r="C107" s="987" t="s">
        <v>878</v>
      </c>
      <c r="D107" s="988"/>
      <c r="E107" s="988"/>
      <c r="F107" s="988"/>
      <c r="G107" s="988"/>
      <c r="H107" s="988"/>
      <c r="I107" s="988"/>
      <c r="J107" s="988"/>
      <c r="K107" s="988"/>
      <c r="L107" s="573"/>
    </row>
    <row r="108" spans="3:12" s="2" customFormat="1" ht="16" x14ac:dyDescent="0.45">
      <c r="C108" s="202"/>
      <c r="D108" s="202"/>
      <c r="E108" s="202"/>
      <c r="F108" s="202"/>
      <c r="G108" s="202"/>
      <c r="H108" s="202"/>
      <c r="I108" s="202"/>
      <c r="J108" s="202"/>
      <c r="K108" s="202"/>
      <c r="L108" s="203"/>
    </row>
    <row r="110" spans="3:12" s="2" customFormat="1" ht="17.5" x14ac:dyDescent="0.45">
      <c r="C110" s="172" t="s">
        <v>2821</v>
      </c>
      <c r="D110" s="173"/>
      <c r="E110" s="173"/>
      <c r="F110" s="173"/>
      <c r="G110" s="174"/>
      <c r="H110" s="173"/>
      <c r="I110" s="175"/>
      <c r="J110" s="175"/>
      <c r="K110" s="175"/>
      <c r="L110" s="175"/>
    </row>
    <row r="111" spans="3:12" s="2" customFormat="1" ht="16.5" x14ac:dyDescent="0.45">
      <c r="C111" s="16"/>
      <c r="D111" s="16"/>
      <c r="E111" s="16"/>
      <c r="F111" s="16"/>
      <c r="G111" s="16"/>
      <c r="H111" s="16"/>
      <c r="I111" s="16"/>
      <c r="J111" s="16"/>
      <c r="K111" s="16"/>
      <c r="L111" s="16"/>
    </row>
    <row r="112" spans="3:12" s="204" customFormat="1" ht="26.25" customHeight="1" x14ac:dyDescent="0.25">
      <c r="C112" s="980" t="s">
        <v>2822</v>
      </c>
      <c r="D112" s="981"/>
      <c r="E112" s="981"/>
      <c r="F112" s="981"/>
      <c r="G112" s="981"/>
      <c r="H112" s="981"/>
      <c r="I112" s="981"/>
      <c r="J112" s="981"/>
      <c r="K112" s="1042"/>
      <c r="L112" s="77"/>
    </row>
    <row r="113" spans="2:12" s="2" customFormat="1" ht="16.5" x14ac:dyDescent="0.45">
      <c r="B113" s="714"/>
      <c r="C113" s="16"/>
      <c r="D113" s="16"/>
      <c r="E113" s="16"/>
      <c r="F113" s="16"/>
      <c r="G113" s="16"/>
      <c r="H113" s="16"/>
      <c r="I113" s="16"/>
      <c r="J113" s="16"/>
      <c r="K113" s="16"/>
      <c r="L113" s="16"/>
    </row>
    <row r="114" spans="2:12" s="2" customFormat="1" ht="17.5" x14ac:dyDescent="0.45">
      <c r="B114" s="714"/>
      <c r="C114" s="176" t="s">
        <v>871</v>
      </c>
      <c r="D114" s="16"/>
      <c r="E114" s="16"/>
      <c r="F114" s="16"/>
      <c r="G114" s="16"/>
      <c r="H114" s="16"/>
      <c r="I114" s="16"/>
      <c r="J114" s="16"/>
      <c r="K114" s="16"/>
      <c r="L114" s="16"/>
    </row>
    <row r="115" spans="2:12" ht="16" x14ac:dyDescent="0.35">
      <c r="B115" s="714"/>
      <c r="C115" s="714"/>
      <c r="D115" s="714"/>
      <c r="E115" s="70" t="s">
        <v>2394</v>
      </c>
      <c r="F115" s="70" t="s">
        <v>2395</v>
      </c>
      <c r="G115" s="70" t="s">
        <v>2396</v>
      </c>
      <c r="H115" s="70" t="s">
        <v>2823</v>
      </c>
      <c r="I115" s="714"/>
      <c r="J115" s="714"/>
      <c r="K115" s="714"/>
      <c r="L115" s="714"/>
    </row>
    <row r="116" spans="2:12" ht="25.5" customHeight="1" x14ac:dyDescent="0.35">
      <c r="B116" s="714"/>
      <c r="C116" s="1069"/>
      <c r="D116" s="1070"/>
      <c r="E116" s="574" t="s">
        <v>2824</v>
      </c>
      <c r="F116" s="574" t="s">
        <v>846</v>
      </c>
      <c r="G116" s="574" t="s">
        <v>2825</v>
      </c>
      <c r="H116" s="574" t="s">
        <v>2826</v>
      </c>
      <c r="I116" s="714"/>
      <c r="J116" s="714"/>
      <c r="K116" s="714"/>
      <c r="L116" s="714"/>
    </row>
    <row r="117" spans="2:12" ht="35.25" customHeight="1" x14ac:dyDescent="0.35">
      <c r="B117" s="304">
        <v>1</v>
      </c>
      <c r="C117" s="1062" t="s">
        <v>2827</v>
      </c>
      <c r="D117" s="1063"/>
      <c r="E117" s="265">
        <v>0</v>
      </c>
      <c r="F117" s="353" t="s">
        <v>2828</v>
      </c>
      <c r="G117" s="353" t="s">
        <v>2829</v>
      </c>
      <c r="H117" s="353" t="s">
        <v>2830</v>
      </c>
      <c r="I117" s="714"/>
      <c r="J117" s="714"/>
      <c r="K117" s="714"/>
      <c r="L117" s="714"/>
    </row>
    <row r="118" spans="2:12" ht="26.25" customHeight="1" x14ac:dyDescent="0.35">
      <c r="B118" s="304">
        <v>2</v>
      </c>
      <c r="C118" s="1064" t="s">
        <v>2831</v>
      </c>
      <c r="D118" s="1065"/>
      <c r="E118" s="265">
        <v>0</v>
      </c>
      <c r="F118" s="353" t="s">
        <v>2832</v>
      </c>
      <c r="G118" s="265">
        <v>0</v>
      </c>
      <c r="H118" s="353" t="s">
        <v>2833</v>
      </c>
      <c r="I118" s="714"/>
      <c r="J118" s="714"/>
      <c r="K118" s="714"/>
      <c r="L118" s="714"/>
    </row>
    <row r="119" spans="2:12" ht="26.25" customHeight="1" x14ac:dyDescent="0.35">
      <c r="B119" s="304">
        <v>3</v>
      </c>
      <c r="C119" s="1064" t="s">
        <v>2834</v>
      </c>
      <c r="D119" s="1065"/>
      <c r="E119" s="265">
        <v>0</v>
      </c>
      <c r="F119" s="353" t="s">
        <v>2835</v>
      </c>
      <c r="G119" s="265">
        <v>0</v>
      </c>
      <c r="H119" s="353" t="s">
        <v>2836</v>
      </c>
      <c r="I119" s="714"/>
      <c r="J119" s="714"/>
      <c r="K119" s="714"/>
      <c r="L119" s="714"/>
    </row>
    <row r="120" spans="2:12" ht="26.25" customHeight="1" x14ac:dyDescent="0.35">
      <c r="B120" s="304">
        <v>4</v>
      </c>
      <c r="C120" s="1062" t="s">
        <v>2837</v>
      </c>
      <c r="D120" s="1063"/>
      <c r="E120" s="265">
        <v>0</v>
      </c>
      <c r="F120" s="265">
        <v>0</v>
      </c>
      <c r="G120" s="575"/>
      <c r="H120" s="353" t="s">
        <v>2838</v>
      </c>
      <c r="I120" s="714"/>
      <c r="J120" s="714"/>
      <c r="K120" s="714"/>
      <c r="L120" s="714"/>
    </row>
    <row r="121" spans="2:12" ht="26.25" customHeight="1" x14ac:dyDescent="0.35">
      <c r="B121" s="304">
        <v>5</v>
      </c>
      <c r="C121" s="1062" t="s">
        <v>2839</v>
      </c>
      <c r="D121" s="1063"/>
      <c r="E121" s="353" t="s">
        <v>2840</v>
      </c>
      <c r="F121" s="353" t="s">
        <v>2841</v>
      </c>
      <c r="G121" s="575"/>
      <c r="H121" s="353" t="s">
        <v>2842</v>
      </c>
      <c r="I121" s="714"/>
      <c r="J121" s="714"/>
      <c r="K121" s="714"/>
      <c r="L121" s="714"/>
    </row>
    <row r="122" spans="2:12" ht="26.25" customHeight="1" x14ac:dyDescent="0.35">
      <c r="B122" s="304">
        <v>6</v>
      </c>
      <c r="C122" s="1062" t="s">
        <v>2843</v>
      </c>
      <c r="D122" s="1063"/>
      <c r="E122" s="265">
        <v>0</v>
      </c>
      <c r="F122" s="265">
        <v>0</v>
      </c>
      <c r="G122" s="575"/>
      <c r="H122" s="353" t="s">
        <v>2844</v>
      </c>
      <c r="I122" s="714"/>
      <c r="J122" s="714"/>
      <c r="K122" s="714"/>
      <c r="L122" s="714"/>
    </row>
    <row r="123" spans="2:12" ht="35.25" customHeight="1" x14ac:dyDescent="0.35">
      <c r="B123" s="304">
        <v>7</v>
      </c>
      <c r="C123" s="1062" t="s">
        <v>2845</v>
      </c>
      <c r="D123" s="1063"/>
      <c r="E123" s="353" t="s">
        <v>2846</v>
      </c>
      <c r="F123" s="353" t="s">
        <v>2847</v>
      </c>
      <c r="G123" s="353" t="s">
        <v>2848</v>
      </c>
      <c r="H123" s="353" t="s">
        <v>2849</v>
      </c>
      <c r="I123" s="714"/>
      <c r="J123" s="334"/>
      <c r="K123" s="714"/>
      <c r="L123" s="714"/>
    </row>
    <row r="126" spans="2:12" ht="17.5" x14ac:dyDescent="0.45">
      <c r="B126" s="714"/>
      <c r="C126" s="172" t="s">
        <v>2850</v>
      </c>
      <c r="D126" s="173"/>
      <c r="E126" s="173"/>
      <c r="F126" s="173"/>
      <c r="G126" s="174"/>
      <c r="H126" s="173"/>
      <c r="I126" s="175"/>
      <c r="J126" s="175"/>
      <c r="K126" s="175"/>
      <c r="L126" s="714"/>
    </row>
    <row r="127" spans="2:12" ht="16.5" x14ac:dyDescent="0.45">
      <c r="B127" s="714"/>
      <c r="C127" s="16"/>
      <c r="D127" s="16"/>
      <c r="E127" s="16"/>
      <c r="F127" s="16"/>
      <c r="G127" s="16"/>
      <c r="H127" s="16"/>
      <c r="I127" s="16"/>
      <c r="J127" s="16"/>
      <c r="K127" s="16"/>
      <c r="L127" s="714"/>
    </row>
    <row r="128" spans="2:12" ht="23.25" customHeight="1" x14ac:dyDescent="0.35">
      <c r="B128" s="714"/>
      <c r="C128" s="980" t="s">
        <v>2851</v>
      </c>
      <c r="D128" s="981"/>
      <c r="E128" s="981"/>
      <c r="F128" s="981"/>
      <c r="G128" s="981"/>
      <c r="H128" s="981"/>
      <c r="I128" s="981"/>
      <c r="J128" s="981"/>
      <c r="K128" s="1042"/>
      <c r="L128" s="714"/>
    </row>
    <row r="129" spans="2:12" ht="16.5" x14ac:dyDescent="0.45">
      <c r="B129" s="714"/>
      <c r="C129" s="16"/>
      <c r="D129" s="16"/>
      <c r="E129" s="16"/>
      <c r="F129" s="16"/>
      <c r="G129" s="16"/>
      <c r="H129" s="16"/>
      <c r="I129" s="16"/>
      <c r="J129" s="16"/>
      <c r="K129" s="16"/>
      <c r="L129" s="714"/>
    </row>
    <row r="130" spans="2:12" ht="17.5" x14ac:dyDescent="0.45">
      <c r="B130" s="714"/>
      <c r="C130" s="176" t="s">
        <v>871</v>
      </c>
      <c r="D130" s="16"/>
      <c r="E130" s="16"/>
      <c r="F130" s="16"/>
      <c r="G130" s="16"/>
      <c r="H130" s="16"/>
      <c r="I130" s="16"/>
      <c r="J130" s="16"/>
      <c r="K130" s="16"/>
      <c r="L130" s="714"/>
    </row>
    <row r="131" spans="2:12" ht="16" x14ac:dyDescent="0.35">
      <c r="B131" s="714"/>
      <c r="C131" s="714"/>
      <c r="D131" s="714"/>
      <c r="E131" s="70" t="s">
        <v>2852</v>
      </c>
      <c r="F131" s="70" t="s">
        <v>2853</v>
      </c>
      <c r="G131" s="70" t="s">
        <v>2854</v>
      </c>
      <c r="H131" s="714"/>
      <c r="I131" s="714"/>
      <c r="J131" s="714"/>
      <c r="K131" s="714"/>
      <c r="L131" s="714"/>
    </row>
    <row r="132" spans="2:12" ht="25.5" customHeight="1" x14ac:dyDescent="0.35">
      <c r="B132" s="714"/>
      <c r="C132" s="1069"/>
      <c r="D132" s="1070"/>
      <c r="E132" s="574" t="s">
        <v>846</v>
      </c>
      <c r="F132" s="574" t="s">
        <v>2825</v>
      </c>
      <c r="G132" s="574" t="s">
        <v>2826</v>
      </c>
      <c r="H132" s="714"/>
      <c r="I132" s="714"/>
      <c r="J132" s="714"/>
      <c r="K132" s="714"/>
      <c r="L132" s="714"/>
    </row>
    <row r="133" spans="2:12" ht="25.5" customHeight="1" x14ac:dyDescent="0.35">
      <c r="B133" s="304">
        <v>1</v>
      </c>
      <c r="C133" s="1064" t="s">
        <v>2855</v>
      </c>
      <c r="D133" s="1065"/>
      <c r="E133" s="265">
        <v>0</v>
      </c>
      <c r="F133" s="265">
        <v>0</v>
      </c>
      <c r="G133" s="265">
        <v>0</v>
      </c>
      <c r="H133" s="714"/>
      <c r="I133" s="714"/>
      <c r="J133" s="714"/>
      <c r="K133" s="714"/>
      <c r="L133" s="714"/>
    </row>
    <row r="134" spans="2:12" ht="25.5" customHeight="1" x14ac:dyDescent="0.35">
      <c r="B134" s="304">
        <v>2</v>
      </c>
      <c r="C134" s="1064" t="s">
        <v>2856</v>
      </c>
      <c r="D134" s="1065"/>
      <c r="E134" s="265">
        <v>0</v>
      </c>
      <c r="F134" s="265">
        <v>0</v>
      </c>
      <c r="G134" s="265">
        <v>0</v>
      </c>
      <c r="H134" s="714"/>
      <c r="I134" s="714"/>
      <c r="J134" s="714"/>
      <c r="K134" s="714"/>
      <c r="L134" s="714"/>
    </row>
    <row r="135" spans="2:12" ht="25.5" customHeight="1" x14ac:dyDescent="0.35">
      <c r="B135" s="304">
        <v>3</v>
      </c>
      <c r="C135" s="1064" t="s">
        <v>2857</v>
      </c>
      <c r="D135" s="1065"/>
      <c r="E135" s="265">
        <v>0</v>
      </c>
      <c r="F135" s="265">
        <v>0</v>
      </c>
      <c r="G135" s="265">
        <v>0</v>
      </c>
      <c r="H135" s="714"/>
      <c r="I135" s="714"/>
      <c r="J135" s="714"/>
      <c r="K135" s="714"/>
      <c r="L135" s="714"/>
    </row>
    <row r="137" spans="2:12" ht="17.5" x14ac:dyDescent="0.45">
      <c r="B137" s="714"/>
      <c r="C137" s="52" t="s">
        <v>877</v>
      </c>
      <c r="D137" s="16"/>
      <c r="E137" s="16"/>
      <c r="F137" s="16"/>
      <c r="G137" s="16"/>
      <c r="H137" s="16"/>
      <c r="I137" s="16"/>
      <c r="J137" s="16"/>
      <c r="K137" s="16"/>
      <c r="L137" s="714"/>
    </row>
    <row r="138" spans="2:12" ht="16.5" x14ac:dyDescent="0.45">
      <c r="B138" s="714"/>
      <c r="C138" s="16"/>
      <c r="D138" s="16"/>
      <c r="E138" s="16"/>
      <c r="F138" s="16"/>
      <c r="G138" s="16"/>
      <c r="H138" s="16"/>
      <c r="I138" s="16"/>
      <c r="J138" s="16"/>
      <c r="K138" s="16"/>
      <c r="L138" s="714"/>
    </row>
    <row r="139" spans="2:12" s="2" customFormat="1" ht="20.25" customHeight="1" x14ac:dyDescent="0.45">
      <c r="B139" s="714"/>
      <c r="C139" s="987" t="s">
        <v>878</v>
      </c>
      <c r="D139" s="988"/>
      <c r="E139" s="988"/>
      <c r="F139" s="988"/>
      <c r="G139" s="988"/>
      <c r="H139" s="988"/>
      <c r="I139" s="988"/>
      <c r="J139" s="988"/>
      <c r="K139" s="988"/>
      <c r="L139" s="573"/>
    </row>
  </sheetData>
  <sheetProtection formatColumns="0"/>
  <mergeCells count="59">
    <mergeCell ref="C52:E52"/>
    <mergeCell ref="F52:G52"/>
    <mergeCell ref="C64:I65"/>
    <mergeCell ref="C60:K60"/>
    <mergeCell ref="C66:D66"/>
    <mergeCell ref="C39:I40"/>
    <mergeCell ref="C50:E50"/>
    <mergeCell ref="F50:G50"/>
    <mergeCell ref="C51:E51"/>
    <mergeCell ref="F51:G51"/>
    <mergeCell ref="C41:D41"/>
    <mergeCell ref="C42:D42"/>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s>
  <conditionalFormatting sqref="E18 E133:G135">
    <cfRule type="expression" dxfId="174" priority="50">
      <formula>ISNUMBER(E18)</formula>
    </cfRule>
  </conditionalFormatting>
  <conditionalFormatting sqref="E43">
    <cfRule type="expression" dxfId="173" priority="45">
      <formula>ISNUMBER(E43)</formula>
    </cfRule>
  </conditionalFormatting>
  <conditionalFormatting sqref="E68">
    <cfRule type="expression" dxfId="172" priority="40">
      <formula>ISNUMBER(E68)</formula>
    </cfRule>
  </conditionalFormatting>
  <conditionalFormatting sqref="E94">
    <cfRule type="expression" dxfId="171" priority="35">
      <formula>ISNUMBER(E94)</formula>
    </cfRule>
  </conditionalFormatting>
  <conditionalFormatting sqref="E117:E120">
    <cfRule type="expression" dxfId="170" priority="8">
      <formula>ISNUMBER(E117)</formula>
    </cfRule>
  </conditionalFormatting>
  <conditionalFormatting sqref="E122:F122">
    <cfRule type="expression" dxfId="169" priority="6">
      <formula>ISNUMBER(E122)</formula>
    </cfRule>
  </conditionalFormatting>
  <conditionalFormatting sqref="F19">
    <cfRule type="expression" dxfId="168" priority="49">
      <formula>ISNUMBER(F19)</formula>
    </cfRule>
  </conditionalFormatting>
  <conditionalFormatting sqref="F44">
    <cfRule type="expression" dxfId="167" priority="44">
      <formula>ISNUMBER(F44)</formula>
    </cfRule>
  </conditionalFormatting>
  <conditionalFormatting sqref="F69">
    <cfRule type="expression" dxfId="166" priority="39">
      <formula>ISNUMBER(F69)</formula>
    </cfRule>
  </conditionalFormatting>
  <conditionalFormatting sqref="F95">
    <cfRule type="expression" dxfId="165" priority="34">
      <formula>ISNUMBER(F95)</formula>
    </cfRule>
  </conditionalFormatting>
  <conditionalFormatting sqref="F120">
    <cfRule type="expression" dxfId="164" priority="7">
      <formula>ISNUMBER(F120)</formula>
    </cfRule>
  </conditionalFormatting>
  <conditionalFormatting sqref="G20">
    <cfRule type="expression" dxfId="163" priority="48">
      <formula>ISNUMBER(G20)</formula>
    </cfRule>
  </conditionalFormatting>
  <conditionalFormatting sqref="G45">
    <cfRule type="expression" dxfId="162" priority="43">
      <formula>ISNUMBER(G45)</formula>
    </cfRule>
  </conditionalFormatting>
  <conditionalFormatting sqref="G70">
    <cfRule type="expression" dxfId="161" priority="38">
      <formula>ISNUMBER(G70)</formula>
    </cfRule>
  </conditionalFormatting>
  <conditionalFormatting sqref="G96">
    <cfRule type="expression" dxfId="160" priority="33">
      <formula>ISNUMBER(G96)</formula>
    </cfRule>
  </conditionalFormatting>
  <conditionalFormatting sqref="G118:G119">
    <cfRule type="expression" dxfId="159" priority="5">
      <formula>ISNUMBER(G118)</formula>
    </cfRule>
  </conditionalFormatting>
  <conditionalFormatting sqref="H21">
    <cfRule type="expression" dxfId="158" priority="47">
      <formula>ISNUMBER(H21)</formula>
    </cfRule>
  </conditionalFormatting>
  <conditionalFormatting sqref="H46">
    <cfRule type="expression" dxfId="157" priority="42">
      <formula>ISNUMBER(H46)</formula>
    </cfRule>
  </conditionalFormatting>
  <conditionalFormatting sqref="H71">
    <cfRule type="expression" dxfId="156" priority="37">
      <formula>ISNUMBER(H71)</formula>
    </cfRule>
  </conditionalFormatting>
  <conditionalFormatting sqref="H97">
    <cfRule type="expression" dxfId="155" priority="32">
      <formula>ISNUMBER(H97)</formula>
    </cfRule>
  </conditionalFormatting>
  <conditionalFormatting sqref="I22">
    <cfRule type="expression" dxfId="154" priority="46">
      <formula>ISNUMBER(I22)</formula>
    </cfRule>
  </conditionalFormatting>
  <conditionalFormatting sqref="I47">
    <cfRule type="expression" dxfId="153" priority="41">
      <formula>ISNUMBER(I47)</formula>
    </cfRule>
  </conditionalFormatting>
  <conditionalFormatting sqref="I72">
    <cfRule type="expression" dxfId="152" priority="36">
      <formula>ISNUMBER(I72)</formula>
    </cfRule>
  </conditionalFormatting>
  <conditionalFormatting sqref="I98">
    <cfRule type="expression" dxfId="151"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&amp;N&amp;C_x000D_&amp;1#&amp;"Calibri"&amp;10&amp;K000000 Classification: Unclassified&amp;RPage &amp;P of &amp;N&amp;</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1" spans="2:10" ht="28.5" customHeight="1" x14ac:dyDescent="0.35"/>
    <row r="2" spans="2:10" ht="48" customHeight="1" x14ac:dyDescent="0.35">
      <c r="B2" s="799" t="s">
        <v>2858</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2859</v>
      </c>
      <c r="C4" s="266" t="s">
        <v>594</v>
      </c>
      <c r="D4" s="267" t="s">
        <v>2860</v>
      </c>
      <c r="E4" s="267" t="s">
        <v>2861</v>
      </c>
      <c r="F4" s="266" t="s">
        <v>443</v>
      </c>
      <c r="G4" s="267" t="s">
        <v>2862</v>
      </c>
      <c r="H4" s="267"/>
      <c r="I4" s="337"/>
      <c r="J4" s="346" t="s">
        <v>444</v>
      </c>
    </row>
    <row r="5" spans="2:10" ht="58.5" customHeight="1" x14ac:dyDescent="0.35">
      <c r="B5" s="266" t="s">
        <v>2863</v>
      </c>
      <c r="C5" s="266" t="s">
        <v>385</v>
      </c>
      <c r="D5" s="267" t="s">
        <v>2864</v>
      </c>
      <c r="E5" s="267" t="s">
        <v>2865</v>
      </c>
      <c r="F5" s="266" t="s">
        <v>443</v>
      </c>
      <c r="G5" s="267" t="s">
        <v>2866</v>
      </c>
      <c r="H5" s="267"/>
      <c r="I5" s="337"/>
      <c r="J5" s="346" t="s">
        <v>444</v>
      </c>
    </row>
    <row r="6" spans="2:10" ht="58.5" customHeight="1" x14ac:dyDescent="0.35">
      <c r="B6" s="266" t="s">
        <v>2867</v>
      </c>
      <c r="C6" s="266" t="s">
        <v>648</v>
      </c>
      <c r="D6" s="267" t="s">
        <v>2868</v>
      </c>
      <c r="E6" s="267" t="s">
        <v>2869</v>
      </c>
      <c r="F6" s="266" t="s">
        <v>443</v>
      </c>
      <c r="G6" s="267" t="s">
        <v>2870</v>
      </c>
      <c r="H6" s="267"/>
      <c r="I6" s="337"/>
      <c r="J6" s="346" t="s">
        <v>444</v>
      </c>
    </row>
    <row r="7" spans="2:10" ht="58.5" customHeight="1" x14ac:dyDescent="0.35">
      <c r="B7" s="266" t="s">
        <v>2871</v>
      </c>
      <c r="C7" s="266" t="s">
        <v>2204</v>
      </c>
      <c r="D7" s="267" t="s">
        <v>2872</v>
      </c>
      <c r="E7" s="267" t="s">
        <v>2873</v>
      </c>
      <c r="F7" s="266" t="s">
        <v>443</v>
      </c>
      <c r="G7" s="267" t="s">
        <v>2874</v>
      </c>
      <c r="H7" s="267"/>
      <c r="I7" s="337"/>
      <c r="J7" s="346" t="s">
        <v>444</v>
      </c>
    </row>
    <row r="8" spans="2:10" ht="58.5" customHeight="1" x14ac:dyDescent="0.35">
      <c r="B8" s="266" t="s">
        <v>2875</v>
      </c>
      <c r="C8" s="266" t="s">
        <v>2876</v>
      </c>
      <c r="D8" s="267" t="s">
        <v>2877</v>
      </c>
      <c r="E8" s="267" t="s">
        <v>2878</v>
      </c>
      <c r="F8" s="266" t="s">
        <v>443</v>
      </c>
      <c r="G8" s="267" t="s">
        <v>2879</v>
      </c>
      <c r="H8" s="267"/>
      <c r="I8" s="337"/>
      <c r="J8" s="346" t="s">
        <v>444</v>
      </c>
    </row>
    <row r="9" spans="2:10" ht="58.5" customHeight="1" x14ac:dyDescent="0.35">
      <c r="B9" s="266" t="s">
        <v>2880</v>
      </c>
      <c r="C9" s="266" t="s">
        <v>948</v>
      </c>
      <c r="D9" s="267" t="s">
        <v>2860</v>
      </c>
      <c r="E9" s="267" t="s">
        <v>2881</v>
      </c>
      <c r="F9" s="266" t="s">
        <v>443</v>
      </c>
      <c r="G9" s="267" t="s">
        <v>2882</v>
      </c>
      <c r="H9" s="267"/>
      <c r="I9" s="337"/>
      <c r="J9" s="346" t="s">
        <v>444</v>
      </c>
    </row>
    <row r="10" spans="2:10" ht="58.5" customHeight="1" x14ac:dyDescent="0.35">
      <c r="B10" s="266" t="s">
        <v>2883</v>
      </c>
      <c r="C10" s="266" t="s">
        <v>726</v>
      </c>
      <c r="D10" s="267" t="s">
        <v>2864</v>
      </c>
      <c r="E10" s="267" t="s">
        <v>2865</v>
      </c>
      <c r="F10" s="266" t="s">
        <v>443</v>
      </c>
      <c r="G10" s="267" t="s">
        <v>2866</v>
      </c>
      <c r="H10" s="267"/>
      <c r="I10" s="337"/>
      <c r="J10" s="346" t="s">
        <v>444</v>
      </c>
    </row>
    <row r="11" spans="2:10" ht="58.5" customHeight="1" x14ac:dyDescent="0.35">
      <c r="B11" s="266" t="s">
        <v>2884</v>
      </c>
      <c r="C11" s="266" t="s">
        <v>1446</v>
      </c>
      <c r="D11" s="267" t="s">
        <v>2868</v>
      </c>
      <c r="E11" s="267" t="s">
        <v>2869</v>
      </c>
      <c r="F11" s="266" t="s">
        <v>443</v>
      </c>
      <c r="G11" s="267" t="s">
        <v>2870</v>
      </c>
      <c r="H11" s="267"/>
      <c r="I11" s="337"/>
      <c r="J11" s="346" t="s">
        <v>444</v>
      </c>
    </row>
    <row r="12" spans="2:10" ht="58.5" customHeight="1" x14ac:dyDescent="0.35">
      <c r="B12" s="266" t="s">
        <v>2885</v>
      </c>
      <c r="C12" s="266" t="s">
        <v>813</v>
      </c>
      <c r="D12" s="267" t="s">
        <v>2872</v>
      </c>
      <c r="E12" s="267" t="s">
        <v>2873</v>
      </c>
      <c r="F12" s="266" t="s">
        <v>443</v>
      </c>
      <c r="G12" s="267" t="s">
        <v>2874</v>
      </c>
      <c r="H12" s="267"/>
      <c r="I12" s="337"/>
      <c r="J12" s="346" t="s">
        <v>444</v>
      </c>
    </row>
    <row r="13" spans="2:10" ht="58.5" customHeight="1" x14ac:dyDescent="0.35">
      <c r="B13" s="266" t="s">
        <v>2886</v>
      </c>
      <c r="C13" s="266" t="s">
        <v>2309</v>
      </c>
      <c r="D13" s="267" t="s">
        <v>2877</v>
      </c>
      <c r="E13" s="267" t="s">
        <v>2878</v>
      </c>
      <c r="F13" s="266" t="s">
        <v>443</v>
      </c>
      <c r="G13" s="267" t="s">
        <v>2879</v>
      </c>
      <c r="H13" s="267"/>
      <c r="I13" s="337"/>
      <c r="J13" s="346" t="s">
        <v>444</v>
      </c>
    </row>
    <row r="14" spans="2:10" ht="58.5" customHeight="1" x14ac:dyDescent="0.35">
      <c r="B14" s="266" t="s">
        <v>2887</v>
      </c>
      <c r="C14" s="266" t="s">
        <v>2888</v>
      </c>
      <c r="D14" s="267" t="s">
        <v>2860</v>
      </c>
      <c r="E14" s="267" t="s">
        <v>2881</v>
      </c>
      <c r="F14" s="266" t="s">
        <v>443</v>
      </c>
      <c r="G14" s="267" t="s">
        <v>2882</v>
      </c>
      <c r="H14" s="267"/>
      <c r="I14" s="337"/>
      <c r="J14" s="346" t="s">
        <v>444</v>
      </c>
    </row>
    <row r="15" spans="2:10" ht="58.5" customHeight="1" x14ac:dyDescent="0.35">
      <c r="B15" s="266" t="s">
        <v>2889</v>
      </c>
      <c r="C15" s="266" t="s">
        <v>1207</v>
      </c>
      <c r="D15" s="267" t="s">
        <v>2864</v>
      </c>
      <c r="E15" s="267" t="s">
        <v>2865</v>
      </c>
      <c r="F15" s="266" t="s">
        <v>443</v>
      </c>
      <c r="G15" s="267" t="s">
        <v>2866</v>
      </c>
      <c r="H15" s="267"/>
      <c r="I15" s="337"/>
      <c r="J15" s="346" t="s">
        <v>444</v>
      </c>
    </row>
    <row r="16" spans="2:10" ht="58.5" customHeight="1" x14ac:dyDescent="0.35">
      <c r="B16" s="266" t="s">
        <v>2890</v>
      </c>
      <c r="C16" s="266" t="s">
        <v>2891</v>
      </c>
      <c r="D16" s="267" t="s">
        <v>2868</v>
      </c>
      <c r="E16" s="267" t="s">
        <v>2869</v>
      </c>
      <c r="F16" s="266" t="s">
        <v>443</v>
      </c>
      <c r="G16" s="267" t="s">
        <v>2870</v>
      </c>
      <c r="H16" s="267"/>
      <c r="I16" s="337"/>
      <c r="J16" s="346" t="s">
        <v>444</v>
      </c>
    </row>
    <row r="17" spans="2:10" ht="58.5" customHeight="1" x14ac:dyDescent="0.35">
      <c r="B17" s="266" t="s">
        <v>2892</v>
      </c>
      <c r="C17" s="266" t="s">
        <v>2893</v>
      </c>
      <c r="D17" s="267" t="s">
        <v>2872</v>
      </c>
      <c r="E17" s="267" t="s">
        <v>2873</v>
      </c>
      <c r="F17" s="266" t="s">
        <v>443</v>
      </c>
      <c r="G17" s="267" t="s">
        <v>2874</v>
      </c>
      <c r="H17" s="267"/>
      <c r="I17" s="337"/>
      <c r="J17" s="346" t="s">
        <v>444</v>
      </c>
    </row>
    <row r="18" spans="2:10" ht="58.5" customHeight="1" x14ac:dyDescent="0.35">
      <c r="B18" s="266" t="s">
        <v>2894</v>
      </c>
      <c r="C18" s="266" t="s">
        <v>2895</v>
      </c>
      <c r="D18" s="267" t="s">
        <v>2877</v>
      </c>
      <c r="E18" s="267" t="s">
        <v>2878</v>
      </c>
      <c r="F18" s="266" t="s">
        <v>443</v>
      </c>
      <c r="G18" s="267" t="s">
        <v>2879</v>
      </c>
      <c r="H18" s="267"/>
      <c r="I18" s="337"/>
      <c r="J18" s="346" t="s">
        <v>444</v>
      </c>
    </row>
    <row r="19" spans="2:10" ht="58.5" customHeight="1" x14ac:dyDescent="0.35">
      <c r="B19" s="266" t="s">
        <v>2896</v>
      </c>
      <c r="C19" s="266" t="s">
        <v>2897</v>
      </c>
      <c r="D19" s="267" t="s">
        <v>2860</v>
      </c>
      <c r="E19" s="267" t="s">
        <v>2881</v>
      </c>
      <c r="F19" s="266" t="s">
        <v>443</v>
      </c>
      <c r="G19" s="267" t="s">
        <v>2882</v>
      </c>
      <c r="H19" s="267"/>
      <c r="I19" s="337"/>
      <c r="J19" s="346" t="s">
        <v>444</v>
      </c>
    </row>
    <row r="20" spans="2:10" ht="58.5" customHeight="1" x14ac:dyDescent="0.35">
      <c r="B20" s="266" t="s">
        <v>2898</v>
      </c>
      <c r="C20" s="266" t="s">
        <v>1224</v>
      </c>
      <c r="D20" s="267" t="s">
        <v>2864</v>
      </c>
      <c r="E20" s="267" t="s">
        <v>2865</v>
      </c>
      <c r="F20" s="266" t="s">
        <v>443</v>
      </c>
      <c r="G20" s="267" t="s">
        <v>2866</v>
      </c>
      <c r="H20" s="267"/>
      <c r="I20" s="337"/>
      <c r="J20" s="346" t="s">
        <v>444</v>
      </c>
    </row>
    <row r="21" spans="2:10" ht="58.5" customHeight="1" x14ac:dyDescent="0.35">
      <c r="B21" s="266" t="s">
        <v>2899</v>
      </c>
      <c r="C21" s="266" t="s">
        <v>2900</v>
      </c>
      <c r="D21" s="267" t="s">
        <v>2868</v>
      </c>
      <c r="E21" s="267" t="s">
        <v>2869</v>
      </c>
      <c r="F21" s="266" t="s">
        <v>443</v>
      </c>
      <c r="G21" s="267" t="s">
        <v>2870</v>
      </c>
      <c r="H21" s="267"/>
      <c r="I21" s="337"/>
      <c r="J21" s="346" t="s">
        <v>444</v>
      </c>
    </row>
    <row r="22" spans="2:10" ht="58.5" customHeight="1" x14ac:dyDescent="0.35">
      <c r="B22" s="266" t="s">
        <v>2901</v>
      </c>
      <c r="C22" s="266" t="s">
        <v>2902</v>
      </c>
      <c r="D22" s="267" t="s">
        <v>2872</v>
      </c>
      <c r="E22" s="267" t="s">
        <v>2873</v>
      </c>
      <c r="F22" s="266" t="s">
        <v>443</v>
      </c>
      <c r="G22" s="267" t="s">
        <v>2874</v>
      </c>
      <c r="H22" s="267"/>
      <c r="I22" s="337"/>
      <c r="J22" s="346" t="s">
        <v>444</v>
      </c>
    </row>
    <row r="23" spans="2:10" ht="58.5" customHeight="1" x14ac:dyDescent="0.35">
      <c r="B23" s="266" t="s">
        <v>2903</v>
      </c>
      <c r="C23" s="266" t="s">
        <v>2904</v>
      </c>
      <c r="D23" s="267" t="s">
        <v>2877</v>
      </c>
      <c r="E23" s="267" t="s">
        <v>2878</v>
      </c>
      <c r="F23" s="266" t="s">
        <v>443</v>
      </c>
      <c r="G23" s="267" t="s">
        <v>2879</v>
      </c>
      <c r="H23" s="267"/>
      <c r="I23" s="337"/>
      <c r="J23" s="346" t="s">
        <v>444</v>
      </c>
    </row>
    <row r="24" spans="2:10" ht="58.5" customHeight="1" x14ac:dyDescent="0.35">
      <c r="B24" s="266" t="s">
        <v>2905</v>
      </c>
      <c r="C24" s="266" t="s">
        <v>2906</v>
      </c>
      <c r="D24" s="267" t="s">
        <v>2907</v>
      </c>
      <c r="E24" s="267" t="s">
        <v>2908</v>
      </c>
      <c r="F24" s="266" t="s">
        <v>616</v>
      </c>
      <c r="G24" s="267"/>
      <c r="H24" s="267"/>
      <c r="I24" s="337" t="s">
        <v>617</v>
      </c>
      <c r="J24" s="346" t="s">
        <v>444</v>
      </c>
    </row>
    <row r="25" spans="2:10" ht="58.5" customHeight="1" x14ac:dyDescent="0.35">
      <c r="B25" s="266" t="s">
        <v>2909</v>
      </c>
      <c r="C25" s="266" t="s">
        <v>2910</v>
      </c>
      <c r="D25" s="267" t="s">
        <v>2911</v>
      </c>
      <c r="E25" s="267" t="s">
        <v>2912</v>
      </c>
      <c r="F25" s="266" t="s">
        <v>471</v>
      </c>
      <c r="G25" s="267" t="s">
        <v>2913</v>
      </c>
      <c r="H25" s="267" t="s">
        <v>2914</v>
      </c>
      <c r="I25" s="338"/>
      <c r="J25" s="346" t="s">
        <v>444</v>
      </c>
    </row>
    <row r="26" spans="2:10" ht="58.5" customHeight="1" x14ac:dyDescent="0.35">
      <c r="B26" s="266" t="s">
        <v>2915</v>
      </c>
      <c r="C26" s="266" t="s">
        <v>2910</v>
      </c>
      <c r="D26" s="267" t="s">
        <v>2911</v>
      </c>
      <c r="E26" s="267" t="s">
        <v>2916</v>
      </c>
      <c r="F26" s="266" t="s">
        <v>616</v>
      </c>
      <c r="G26" s="267"/>
      <c r="H26" s="267"/>
      <c r="I26" s="337" t="s">
        <v>617</v>
      </c>
      <c r="J26" s="346" t="s">
        <v>444</v>
      </c>
    </row>
    <row r="27" spans="2:10" ht="58.5" customHeight="1" x14ac:dyDescent="0.35">
      <c r="B27" s="266" t="s">
        <v>2917</v>
      </c>
      <c r="C27" s="266" t="s">
        <v>2918</v>
      </c>
      <c r="D27" s="267" t="s">
        <v>2919</v>
      </c>
      <c r="E27" s="267" t="s">
        <v>2920</v>
      </c>
      <c r="F27" s="266" t="s">
        <v>616</v>
      </c>
      <c r="G27" s="267"/>
      <c r="H27" s="267"/>
      <c r="I27" s="337" t="s">
        <v>617</v>
      </c>
      <c r="J27" s="346" t="s">
        <v>444</v>
      </c>
    </row>
    <row r="28" spans="2:10" ht="58.5" customHeight="1" x14ac:dyDescent="0.35">
      <c r="B28" s="266" t="s">
        <v>2921</v>
      </c>
      <c r="C28" s="266" t="s">
        <v>2922</v>
      </c>
      <c r="D28" s="267" t="s">
        <v>2923</v>
      </c>
      <c r="E28" s="267" t="s">
        <v>2924</v>
      </c>
      <c r="F28" s="266" t="s">
        <v>616</v>
      </c>
      <c r="G28" s="267"/>
      <c r="H28" s="267"/>
      <c r="I28" s="337" t="s">
        <v>617</v>
      </c>
      <c r="J28" s="346" t="s">
        <v>444</v>
      </c>
    </row>
    <row r="29" spans="2:10" ht="58.5" customHeight="1" x14ac:dyDescent="0.35">
      <c r="B29" s="266" t="s">
        <v>2925</v>
      </c>
      <c r="C29" s="266" t="s">
        <v>2926</v>
      </c>
      <c r="D29" s="267" t="s">
        <v>2927</v>
      </c>
      <c r="E29" s="267" t="s">
        <v>2928</v>
      </c>
      <c r="F29" s="266" t="s">
        <v>616</v>
      </c>
      <c r="G29" s="267"/>
      <c r="H29" s="267"/>
      <c r="I29" s="337" t="s">
        <v>617</v>
      </c>
      <c r="J29" s="346" t="s">
        <v>444</v>
      </c>
    </row>
    <row r="30" spans="2:10" ht="58.5" customHeight="1" x14ac:dyDescent="0.35">
      <c r="B30" s="266" t="s">
        <v>2929</v>
      </c>
      <c r="C30" s="266" t="s">
        <v>2930</v>
      </c>
      <c r="D30" s="267" t="s">
        <v>2931</v>
      </c>
      <c r="E30" s="267" t="s">
        <v>2932</v>
      </c>
      <c r="F30" s="266" t="s">
        <v>616</v>
      </c>
      <c r="G30" s="267"/>
      <c r="H30" s="267"/>
      <c r="I30" s="337" t="s">
        <v>617</v>
      </c>
      <c r="J30" s="346" t="s">
        <v>444</v>
      </c>
    </row>
    <row r="31" spans="2:10" ht="58.5" customHeight="1" x14ac:dyDescent="0.35">
      <c r="B31" s="266" t="s">
        <v>2933</v>
      </c>
      <c r="C31" s="266" t="s">
        <v>2934</v>
      </c>
      <c r="D31" s="267" t="s">
        <v>2935</v>
      </c>
      <c r="E31" s="267" t="s">
        <v>2936</v>
      </c>
      <c r="F31" s="266" t="s">
        <v>471</v>
      </c>
      <c r="G31" s="267" t="s">
        <v>2937</v>
      </c>
      <c r="H31" s="267" t="s">
        <v>2938</v>
      </c>
      <c r="I31" s="338"/>
      <c r="J31" s="346" t="s">
        <v>444</v>
      </c>
    </row>
    <row r="32" spans="2:10" ht="58.5" customHeight="1" x14ac:dyDescent="0.35">
      <c r="B32" s="266" t="s">
        <v>2939</v>
      </c>
      <c r="C32" s="266" t="s">
        <v>2934</v>
      </c>
      <c r="D32" s="267" t="s">
        <v>2935</v>
      </c>
      <c r="E32" s="267" t="s">
        <v>2940</v>
      </c>
      <c r="F32" s="266" t="s">
        <v>616</v>
      </c>
      <c r="G32" s="267"/>
      <c r="H32" s="267"/>
      <c r="I32" s="337" t="s">
        <v>617</v>
      </c>
      <c r="J32" s="346" t="s">
        <v>444</v>
      </c>
    </row>
    <row r="33" spans="2:10" ht="58.5" customHeight="1" x14ac:dyDescent="0.35">
      <c r="B33" s="266" t="s">
        <v>2941</v>
      </c>
      <c r="C33" s="266" t="s">
        <v>2942</v>
      </c>
      <c r="D33" s="267" t="s">
        <v>2943</v>
      </c>
      <c r="E33" s="267" t="s">
        <v>2944</v>
      </c>
      <c r="F33" s="266" t="s">
        <v>443</v>
      </c>
      <c r="G33" s="267" t="s">
        <v>2945</v>
      </c>
      <c r="H33" s="267" t="s">
        <v>2946</v>
      </c>
      <c r="I33" s="337"/>
      <c r="J33" s="346" t="s">
        <v>444</v>
      </c>
    </row>
    <row r="34" spans="2:10" ht="58.5" customHeight="1" x14ac:dyDescent="0.35">
      <c r="B34" s="266" t="s">
        <v>2947</v>
      </c>
      <c r="C34" s="266" t="s">
        <v>2942</v>
      </c>
      <c r="D34" s="267" t="s">
        <v>2943</v>
      </c>
      <c r="E34" s="267" t="s">
        <v>2948</v>
      </c>
      <c r="F34" s="266" t="s">
        <v>616</v>
      </c>
      <c r="G34" s="267"/>
      <c r="H34" s="267"/>
      <c r="I34" s="337" t="s">
        <v>617</v>
      </c>
      <c r="J34" s="346" t="s">
        <v>444</v>
      </c>
    </row>
    <row r="35" spans="2:10" ht="58.5" customHeight="1" x14ac:dyDescent="0.35">
      <c r="B35" s="266" t="s">
        <v>2949</v>
      </c>
      <c r="C35" s="266" t="s">
        <v>2950</v>
      </c>
      <c r="D35" s="267" t="s">
        <v>2951</v>
      </c>
      <c r="E35" s="267" t="s">
        <v>2948</v>
      </c>
      <c r="F35" s="266" t="s">
        <v>616</v>
      </c>
      <c r="G35" s="267"/>
      <c r="H35" s="267"/>
      <c r="I35" s="337" t="s">
        <v>617</v>
      </c>
      <c r="J35" s="346" t="s">
        <v>444</v>
      </c>
    </row>
    <row r="36" spans="2:10" ht="58.5" customHeight="1" x14ac:dyDescent="0.35">
      <c r="B36" s="266" t="s">
        <v>2952</v>
      </c>
      <c r="C36" s="266" t="s">
        <v>2953</v>
      </c>
      <c r="D36" s="267" t="s">
        <v>2954</v>
      </c>
      <c r="E36" s="267" t="s">
        <v>2955</v>
      </c>
      <c r="F36" s="266" t="s">
        <v>616</v>
      </c>
      <c r="G36" s="267"/>
      <c r="H36" s="267"/>
      <c r="I36" s="337" t="s">
        <v>617</v>
      </c>
      <c r="J36" s="346" t="s">
        <v>444</v>
      </c>
    </row>
    <row r="37" spans="2:10" ht="58.5" customHeight="1" x14ac:dyDescent="0.35">
      <c r="B37" s="266" t="s">
        <v>2956</v>
      </c>
      <c r="C37" s="266" t="s">
        <v>2957</v>
      </c>
      <c r="D37" s="267" t="s">
        <v>2958</v>
      </c>
      <c r="E37" s="267" t="s">
        <v>2959</v>
      </c>
      <c r="F37" s="266" t="s">
        <v>616</v>
      </c>
      <c r="G37" s="267"/>
      <c r="H37" s="267"/>
      <c r="I37" s="337" t="s">
        <v>617</v>
      </c>
      <c r="J37" s="346" t="s">
        <v>444</v>
      </c>
    </row>
    <row r="38" spans="2:10" ht="58.5" customHeight="1" x14ac:dyDescent="0.35">
      <c r="B38" s="266" t="s">
        <v>2960</v>
      </c>
      <c r="C38" s="266" t="s">
        <v>2961</v>
      </c>
      <c r="D38" s="267" t="s">
        <v>2962</v>
      </c>
      <c r="E38" s="267" t="s">
        <v>2963</v>
      </c>
      <c r="F38" s="266" t="s">
        <v>616</v>
      </c>
      <c r="G38" s="267"/>
      <c r="H38" s="267"/>
      <c r="I38" s="337" t="s">
        <v>617</v>
      </c>
      <c r="J38" s="346" t="s">
        <v>444</v>
      </c>
    </row>
    <row r="39" spans="2:10" ht="58.5" customHeight="1" x14ac:dyDescent="0.35">
      <c r="B39" s="266" t="s">
        <v>2964</v>
      </c>
      <c r="C39" s="266" t="s">
        <v>2965</v>
      </c>
      <c r="D39" s="267" t="s">
        <v>2966</v>
      </c>
      <c r="E39" s="267" t="s">
        <v>2967</v>
      </c>
      <c r="F39" s="266" t="s">
        <v>616</v>
      </c>
      <c r="G39" s="267"/>
      <c r="H39" s="267"/>
      <c r="I39" s="337" t="s">
        <v>617</v>
      </c>
      <c r="J39" s="346" t="s">
        <v>444</v>
      </c>
    </row>
    <row r="40" spans="2:10" ht="58.5" customHeight="1" x14ac:dyDescent="0.35">
      <c r="B40" s="266" t="s">
        <v>2968</v>
      </c>
      <c r="C40" s="266" t="s">
        <v>2969</v>
      </c>
      <c r="D40" s="267" t="s">
        <v>2970</v>
      </c>
      <c r="E40" s="267" t="s">
        <v>2971</v>
      </c>
      <c r="F40" s="266" t="s">
        <v>616</v>
      </c>
      <c r="G40" s="267"/>
      <c r="H40" s="267"/>
      <c r="I40" s="337" t="s">
        <v>617</v>
      </c>
      <c r="J40" s="346" t="s">
        <v>444</v>
      </c>
    </row>
    <row r="41" spans="2:10" ht="58.5" customHeight="1" x14ac:dyDescent="0.35">
      <c r="B41" s="266" t="s">
        <v>2972</v>
      </c>
      <c r="C41" s="266" t="s">
        <v>2973</v>
      </c>
      <c r="D41" s="267" t="s">
        <v>2974</v>
      </c>
      <c r="E41" s="267" t="s">
        <v>2975</v>
      </c>
      <c r="F41" s="266" t="s">
        <v>616</v>
      </c>
      <c r="G41" s="267"/>
      <c r="H41" s="267"/>
      <c r="I41" s="337" t="s">
        <v>617</v>
      </c>
      <c r="J41" s="346" t="s">
        <v>444</v>
      </c>
    </row>
    <row r="42" spans="2:10" ht="58.5" customHeight="1" x14ac:dyDescent="0.35">
      <c r="B42" s="266" t="s">
        <v>2976</v>
      </c>
      <c r="C42" s="266" t="s">
        <v>2977</v>
      </c>
      <c r="D42" s="267" t="s">
        <v>2978</v>
      </c>
      <c r="E42" s="267" t="s">
        <v>2979</v>
      </c>
      <c r="F42" s="266" t="s">
        <v>616</v>
      </c>
      <c r="G42" s="267"/>
      <c r="H42" s="267"/>
      <c r="I42" s="337" t="s">
        <v>617</v>
      </c>
      <c r="J42" s="346" t="s">
        <v>444</v>
      </c>
    </row>
  </sheetData>
  <mergeCells count="1">
    <mergeCell ref="B2:J2"/>
  </mergeCells>
  <phoneticPr fontId="96" type="noConversion"/>
  <conditionalFormatting sqref="B4:G4 B5:I23 B25:I25 B31:I31 E32:H32 B33:I35 I4">
    <cfRule type="expression" dxfId="150" priority="27">
      <formula>OR($J4="New",$J4="Updated")</formula>
    </cfRule>
  </conditionalFormatting>
  <conditionalFormatting sqref="B24:I24">
    <cfRule type="expression" dxfId="149" priority="1">
      <formula>OR($J24="New",$J24="Updated")</formula>
    </cfRule>
  </conditionalFormatting>
  <conditionalFormatting sqref="B26:I30 B31:B34 B36:I42">
    <cfRule type="expression" dxfId="148" priority="16">
      <formula>OR($J26="New",$J26="Updated")</formula>
    </cfRule>
  </conditionalFormatting>
  <conditionalFormatting sqref="C32:D32">
    <cfRule type="expression" dxfId="147" priority="14">
      <formula>OR($J32="New",$J32="Updated")</formula>
    </cfRule>
  </conditionalFormatting>
  <conditionalFormatting sqref="D3">
    <cfRule type="expression" dxfId="146" priority="7">
      <formula>OR($I3="New",$I3="Updated")</formula>
    </cfRule>
  </conditionalFormatting>
  <conditionalFormatting sqref="F1 F43:F65493">
    <cfRule type="cellIs" dxfId="145" priority="91" stopIfTrue="1" operator="equal">
      <formula>"Pre-populated"</formula>
    </cfRule>
    <cfRule type="cellIs" dxfId="144" priority="92" stopIfTrue="1" operator="equal">
      <formula>"Validation"</formula>
    </cfRule>
  </conditionalFormatting>
  <conditionalFormatting sqref="F4:F42">
    <cfRule type="cellIs" dxfId="143" priority="18" stopIfTrue="1" operator="equal">
      <formula>"Validation"</formula>
    </cfRule>
    <cfRule type="cellIs" dxfId="142" priority="19" operator="equal">
      <formula>"Pre-populated"</formula>
    </cfRule>
  </conditionalFormatting>
  <conditionalFormatting sqref="H3:H4">
    <cfRule type="expression" dxfId="141" priority="10">
      <formula>OR($J3="New",$J3="Updated")</formula>
    </cfRule>
  </conditionalFormatting>
  <conditionalFormatting sqref="I32">
    <cfRule type="expression" dxfId="140" priority="9">
      <formula>OR($J32="New",$J32="Updated")</formula>
    </cfRule>
  </conditionalFormatting>
  <conditionalFormatting sqref="J4:J42">
    <cfRule type="cellIs" dxfId="139" priority="12" operator="equal">
      <formula>"Updated"</formula>
    </cfRule>
    <cfRule type="cellIs" dxfId="138"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heetViews>
  <sheetFormatPr defaultColWidth="10.453125" defaultRowHeight="14.5" x14ac:dyDescent="0.35"/>
  <cols>
    <col min="1" max="1" width="2" style="2" customWidth="1"/>
    <col min="2" max="2" width="4.26953125" style="2" customWidth="1"/>
    <col min="3" max="3" width="27.54296875" style="2" customWidth="1"/>
    <col min="4" max="6" width="34.26953125" style="2" customWidth="1"/>
    <col min="7" max="7" width="34.26953125" style="2" bestFit="1" customWidth="1"/>
    <col min="8" max="8" width="23.26953125" style="2" bestFit="1" customWidth="1"/>
    <col min="9" max="9" width="7.7265625" style="2" customWidth="1"/>
    <col min="10" max="16384" width="10.453125" style="2"/>
  </cols>
  <sheetData>
    <row r="1" spans="1:9" s="16" customFormat="1" ht="16.5" x14ac:dyDescent="0.45">
      <c r="A1" s="3"/>
    </row>
    <row r="2" spans="1:9" s="16" customFormat="1" ht="16.5" x14ac:dyDescent="0.45">
      <c r="A2" s="3"/>
    </row>
    <row r="3" spans="1:9" s="16" customFormat="1" ht="16.5" x14ac:dyDescent="0.45">
      <c r="A3" s="3"/>
    </row>
    <row r="4" spans="1:9" s="16" customFormat="1" ht="21" x14ac:dyDescent="0.55000000000000004">
      <c r="A4" s="3"/>
      <c r="B4" s="162"/>
      <c r="C4" s="170" t="s">
        <v>364</v>
      </c>
      <c r="D4" s="163"/>
      <c r="E4" s="8"/>
      <c r="F4" s="171"/>
      <c r="G4" s="8"/>
      <c r="H4" s="8" t="s">
        <v>394</v>
      </c>
      <c r="I4" s="9" t="str">
        <f>'010'!E8</f>
        <v>1234</v>
      </c>
    </row>
    <row r="5" spans="1:9" s="16" customFormat="1" ht="16.5" x14ac:dyDescent="0.45">
      <c r="A5" s="3"/>
      <c r="B5" s="164"/>
      <c r="C5" s="164"/>
      <c r="D5" s="165"/>
      <c r="E5" s="166"/>
    </row>
    <row r="6" spans="1:9" s="16" customFormat="1" ht="17.5" x14ac:dyDescent="0.45">
      <c r="A6" s="3"/>
      <c r="B6" s="164"/>
      <c r="C6" s="191" t="s">
        <v>2980</v>
      </c>
      <c r="D6" s="163"/>
      <c r="E6" s="8"/>
      <c r="F6" s="171"/>
      <c r="G6" s="171"/>
      <c r="H6" s="171"/>
    </row>
    <row r="7" spans="1:9" s="16" customFormat="1" ht="17.5" x14ac:dyDescent="0.45">
      <c r="A7" s="3"/>
      <c r="B7" s="164"/>
      <c r="C7" s="76"/>
      <c r="D7" s="165"/>
      <c r="E7" s="166"/>
    </row>
    <row r="8" spans="1:9" s="16" customFormat="1" ht="17.5" x14ac:dyDescent="0.45">
      <c r="B8" s="164"/>
      <c r="C8" s="172" t="s">
        <v>2349</v>
      </c>
      <c r="D8" s="173"/>
      <c r="E8" s="174"/>
      <c r="F8" s="175"/>
      <c r="G8" s="175"/>
      <c r="H8" s="175"/>
      <c r="I8" s="175"/>
    </row>
    <row r="9" spans="1:9" s="16" customFormat="1" ht="16.5" x14ac:dyDescent="0.45"/>
    <row r="10" spans="1:9" s="16" customFormat="1" ht="66" customHeight="1" x14ac:dyDescent="0.45">
      <c r="C10" s="1000" t="s">
        <v>2981</v>
      </c>
      <c r="D10" s="1001"/>
      <c r="E10" s="1001"/>
      <c r="F10" s="1001"/>
      <c r="G10" s="1001"/>
      <c r="H10" s="1001"/>
      <c r="I10" s="569"/>
    </row>
    <row r="11" spans="1:9" s="16" customFormat="1" ht="16.5" x14ac:dyDescent="0.45"/>
    <row r="12" spans="1:9" s="16" customFormat="1" ht="17.5" x14ac:dyDescent="0.45">
      <c r="C12" s="176" t="s">
        <v>871</v>
      </c>
    </row>
    <row r="13" spans="1:9" s="16" customFormat="1" ht="17.5" x14ac:dyDescent="0.45">
      <c r="C13" s="176"/>
    </row>
    <row r="14" spans="1:9" s="16" customFormat="1" ht="20.149999999999999" customHeight="1" x14ac:dyDescent="0.45">
      <c r="C14" s="1090" t="str">
        <f>CONCATENATE('520'!C16," and ",'520'!C17)</f>
        <v>Premium Risk and Reserve Risk</v>
      </c>
      <c r="D14" s="1091"/>
      <c r="E14" s="1091"/>
      <c r="F14" s="1091"/>
      <c r="G14" s="1091"/>
      <c r="H14" s="1091"/>
    </row>
    <row r="15" spans="1:9" x14ac:dyDescent="0.35">
      <c r="A15" s="714"/>
      <c r="B15" s="714"/>
      <c r="C15" s="743"/>
      <c r="D15" s="744"/>
      <c r="E15" s="744"/>
      <c r="F15" s="744"/>
      <c r="G15" s="744"/>
      <c r="H15" s="745"/>
      <c r="I15" s="714"/>
    </row>
    <row r="16" spans="1:9" x14ac:dyDescent="0.35">
      <c r="A16" s="714"/>
      <c r="B16" s="714"/>
      <c r="C16" s="721"/>
      <c r="D16" s="714"/>
      <c r="E16" s="714"/>
      <c r="F16" s="714"/>
      <c r="G16" s="714"/>
      <c r="H16" s="720"/>
      <c r="I16" s="714"/>
    </row>
    <row r="17" spans="3:8" x14ac:dyDescent="0.35">
      <c r="C17" s="721"/>
      <c r="D17" s="714"/>
      <c r="E17" s="714"/>
      <c r="F17" s="714"/>
      <c r="G17" s="714"/>
      <c r="H17" s="720"/>
    </row>
    <row r="18" spans="3:8" x14ac:dyDescent="0.35">
      <c r="C18" s="721"/>
      <c r="D18" s="714"/>
      <c r="E18" s="714"/>
      <c r="F18" s="714"/>
      <c r="G18" s="714"/>
      <c r="H18" s="720"/>
    </row>
    <row r="19" spans="3:8" x14ac:dyDescent="0.35">
      <c r="C19" s="721"/>
      <c r="D19" s="714"/>
      <c r="E19" s="714"/>
      <c r="F19" s="714"/>
      <c r="G19" s="714"/>
      <c r="H19" s="720"/>
    </row>
    <row r="20" spans="3:8" x14ac:dyDescent="0.35">
      <c r="C20" s="721"/>
      <c r="D20" s="714"/>
      <c r="E20" s="714"/>
      <c r="F20" s="714"/>
      <c r="G20" s="714"/>
      <c r="H20" s="720"/>
    </row>
    <row r="21" spans="3:8" x14ac:dyDescent="0.35">
      <c r="C21" s="721"/>
      <c r="D21" s="714"/>
      <c r="E21" s="714"/>
      <c r="F21" s="714"/>
      <c r="G21" s="714"/>
      <c r="H21" s="720"/>
    </row>
    <row r="22" spans="3:8" x14ac:dyDescent="0.35">
      <c r="C22" s="721"/>
      <c r="D22" s="714"/>
      <c r="E22" s="714"/>
      <c r="F22" s="714"/>
      <c r="G22" s="714"/>
      <c r="H22" s="720"/>
    </row>
    <row r="23" spans="3:8" x14ac:dyDescent="0.35">
      <c r="C23" s="721"/>
      <c r="D23" s="714"/>
      <c r="E23" s="714"/>
      <c r="F23" s="714"/>
      <c r="G23" s="714"/>
      <c r="H23" s="720"/>
    </row>
    <row r="24" spans="3:8" x14ac:dyDescent="0.35">
      <c r="C24" s="721"/>
      <c r="D24" s="714"/>
      <c r="E24" s="714"/>
      <c r="F24" s="714"/>
      <c r="G24" s="714"/>
      <c r="H24" s="720"/>
    </row>
    <row r="25" spans="3:8" x14ac:dyDescent="0.35">
      <c r="C25" s="721"/>
      <c r="D25" s="714"/>
      <c r="E25" s="714"/>
      <c r="F25" s="714"/>
      <c r="G25" s="714"/>
      <c r="H25" s="720"/>
    </row>
    <row r="26" spans="3:8" x14ac:dyDescent="0.35">
      <c r="C26" s="721"/>
      <c r="D26" s="714"/>
      <c r="E26" s="714"/>
      <c r="F26" s="714"/>
      <c r="G26" s="714"/>
      <c r="H26" s="720"/>
    </row>
    <row r="27" spans="3:8" x14ac:dyDescent="0.35">
      <c r="C27" s="721"/>
      <c r="D27" s="714"/>
      <c r="E27" s="714"/>
      <c r="F27" s="714"/>
      <c r="G27" s="714"/>
      <c r="H27" s="720"/>
    </row>
    <row r="28" spans="3:8" x14ac:dyDescent="0.35">
      <c r="C28" s="721"/>
      <c r="D28" s="714"/>
      <c r="E28" s="714"/>
      <c r="F28" s="714"/>
      <c r="G28" s="714"/>
      <c r="H28" s="720"/>
    </row>
    <row r="29" spans="3:8" x14ac:dyDescent="0.35">
      <c r="C29" s="721"/>
      <c r="D29" s="714"/>
      <c r="E29" s="714"/>
      <c r="F29" s="714"/>
      <c r="G29" s="714"/>
      <c r="H29" s="720"/>
    </row>
    <row r="30" spans="3:8" x14ac:dyDescent="0.35">
      <c r="C30" s="721"/>
      <c r="D30" s="714"/>
      <c r="E30" s="714"/>
      <c r="F30" s="714"/>
      <c r="G30" s="714"/>
      <c r="H30" s="720"/>
    </row>
    <row r="31" spans="3:8" x14ac:dyDescent="0.35">
      <c r="C31" s="722"/>
      <c r="D31" s="723"/>
      <c r="E31" s="723"/>
      <c r="F31" s="723"/>
      <c r="G31" s="723"/>
      <c r="H31" s="746"/>
    </row>
    <row r="33" spans="3:9" ht="17.5" x14ac:dyDescent="0.45">
      <c r="C33" s="76"/>
      <c r="D33" s="165"/>
      <c r="E33" s="166"/>
      <c r="F33" s="16"/>
      <c r="G33" s="16"/>
      <c r="H33" s="16"/>
      <c r="I33" s="16"/>
    </row>
    <row r="34" spans="3:9" ht="17.5" x14ac:dyDescent="0.45">
      <c r="C34" s="172" t="s">
        <v>2369</v>
      </c>
      <c r="D34" s="173"/>
      <c r="E34" s="174"/>
      <c r="F34" s="175"/>
      <c r="G34" s="175"/>
      <c r="H34" s="175"/>
      <c r="I34" s="175"/>
    </row>
    <row r="35" spans="3:9" ht="16.5" x14ac:dyDescent="0.45">
      <c r="C35" s="16"/>
      <c r="D35" s="16"/>
      <c r="E35" s="16"/>
      <c r="F35" s="16"/>
      <c r="G35" s="16"/>
      <c r="H35" s="16"/>
      <c r="I35" s="16"/>
    </row>
    <row r="36" spans="3:9" ht="63.75" customHeight="1" x14ac:dyDescent="0.45">
      <c r="C36" s="1000" t="s">
        <v>2982</v>
      </c>
      <c r="D36" s="1001"/>
      <c r="E36" s="1001"/>
      <c r="F36" s="1001"/>
      <c r="G36" s="1001"/>
      <c r="H36" s="1001"/>
      <c r="I36" s="569"/>
    </row>
    <row r="37" spans="3:9" ht="16.5" x14ac:dyDescent="0.45">
      <c r="C37" s="16"/>
      <c r="D37" s="16"/>
      <c r="E37" s="16"/>
      <c r="F37" s="16"/>
      <c r="G37" s="16"/>
      <c r="H37" s="16"/>
      <c r="I37" s="16"/>
    </row>
    <row r="38" spans="3:9" ht="17.5" x14ac:dyDescent="0.45">
      <c r="C38" s="176" t="s">
        <v>871</v>
      </c>
      <c r="D38" s="16"/>
      <c r="E38" s="16"/>
      <c r="F38" s="16"/>
      <c r="G38" s="16"/>
      <c r="H38" s="16"/>
      <c r="I38" s="16"/>
    </row>
    <row r="40" spans="3:9" s="204" customFormat="1" ht="20.149999999999999" customHeight="1" x14ac:dyDescent="0.25">
      <c r="C40" s="1090" t="str">
        <f>CONCATENATE('520'!C41," and ",'520'!C42)</f>
        <v>Insurance Risk and Market Risk</v>
      </c>
      <c r="D40" s="1091"/>
      <c r="E40" s="1091"/>
      <c r="F40" s="1091"/>
      <c r="G40" s="1091"/>
      <c r="H40" s="1091"/>
      <c r="I40" s="730"/>
    </row>
    <row r="41" spans="3:9" x14ac:dyDescent="0.35">
      <c r="C41" s="743"/>
      <c r="D41" s="744"/>
      <c r="E41" s="744"/>
      <c r="F41" s="744"/>
      <c r="G41" s="744"/>
      <c r="H41" s="745"/>
      <c r="I41" s="714"/>
    </row>
    <row r="42" spans="3:9" x14ac:dyDescent="0.35">
      <c r="C42" s="721"/>
      <c r="D42" s="714"/>
      <c r="E42" s="714"/>
      <c r="F42" s="714"/>
      <c r="G42" s="714"/>
      <c r="H42" s="720"/>
      <c r="I42" s="714"/>
    </row>
    <row r="43" spans="3:9" x14ac:dyDescent="0.35">
      <c r="C43" s="721"/>
      <c r="D43" s="714"/>
      <c r="E43" s="714"/>
      <c r="F43" s="714"/>
      <c r="G43" s="714"/>
      <c r="H43" s="720"/>
      <c r="I43" s="714"/>
    </row>
    <row r="44" spans="3:9" x14ac:dyDescent="0.35">
      <c r="C44" s="721"/>
      <c r="D44" s="714"/>
      <c r="E44" s="714"/>
      <c r="F44" s="714"/>
      <c r="G44" s="714"/>
      <c r="H44" s="720"/>
      <c r="I44" s="714"/>
    </row>
    <row r="45" spans="3:9" x14ac:dyDescent="0.35">
      <c r="C45" s="721"/>
      <c r="D45" s="714"/>
      <c r="E45" s="714"/>
      <c r="F45" s="714"/>
      <c r="G45" s="714"/>
      <c r="H45" s="720"/>
      <c r="I45" s="714"/>
    </row>
    <row r="46" spans="3:9" x14ac:dyDescent="0.35">
      <c r="C46" s="721"/>
      <c r="D46" s="714"/>
      <c r="E46" s="714"/>
      <c r="F46" s="714"/>
      <c r="G46" s="714"/>
      <c r="H46" s="720"/>
      <c r="I46" s="714"/>
    </row>
    <row r="47" spans="3:9" x14ac:dyDescent="0.35">
      <c r="C47" s="721"/>
      <c r="D47" s="714"/>
      <c r="E47" s="714"/>
      <c r="F47" s="714"/>
      <c r="G47" s="714"/>
      <c r="H47" s="720"/>
      <c r="I47" s="714"/>
    </row>
    <row r="48" spans="3:9" x14ac:dyDescent="0.35">
      <c r="C48" s="721"/>
      <c r="D48" s="714"/>
      <c r="E48" s="714"/>
      <c r="F48" s="714"/>
      <c r="G48" s="714"/>
      <c r="H48" s="720"/>
      <c r="I48" s="714"/>
    </row>
    <row r="49" spans="3:9" x14ac:dyDescent="0.35">
      <c r="C49" s="721"/>
      <c r="D49" s="714"/>
      <c r="E49" s="714"/>
      <c r="F49" s="714"/>
      <c r="G49" s="714"/>
      <c r="H49" s="720"/>
      <c r="I49" s="714"/>
    </row>
    <row r="50" spans="3:9" x14ac:dyDescent="0.35">
      <c r="C50" s="721"/>
      <c r="D50" s="714"/>
      <c r="E50" s="714"/>
      <c r="F50" s="714"/>
      <c r="G50" s="714"/>
      <c r="H50" s="720"/>
      <c r="I50" s="714"/>
    </row>
    <row r="51" spans="3:9" x14ac:dyDescent="0.35">
      <c r="C51" s="721"/>
      <c r="D51" s="714"/>
      <c r="E51" s="714"/>
      <c r="F51" s="714"/>
      <c r="G51" s="714"/>
      <c r="H51" s="720"/>
      <c r="I51" s="714"/>
    </row>
    <row r="52" spans="3:9" x14ac:dyDescent="0.35">
      <c r="C52" s="721"/>
      <c r="D52" s="714"/>
      <c r="E52" s="714"/>
      <c r="F52" s="714"/>
      <c r="G52" s="714"/>
      <c r="H52" s="720"/>
      <c r="I52" s="714"/>
    </row>
    <row r="53" spans="3:9" x14ac:dyDescent="0.35">
      <c r="C53" s="721"/>
      <c r="D53" s="714"/>
      <c r="E53" s="714"/>
      <c r="F53" s="714"/>
      <c r="G53" s="714"/>
      <c r="H53" s="720"/>
      <c r="I53" s="714"/>
    </row>
    <row r="54" spans="3:9" x14ac:dyDescent="0.35">
      <c r="C54" s="721"/>
      <c r="D54" s="714"/>
      <c r="E54" s="714"/>
      <c r="F54" s="714"/>
      <c r="G54" s="714"/>
      <c r="H54" s="720"/>
      <c r="I54" s="714"/>
    </row>
    <row r="55" spans="3:9" ht="16.5" x14ac:dyDescent="0.45">
      <c r="C55" s="205"/>
      <c r="D55" s="16"/>
      <c r="E55" s="16"/>
      <c r="F55" s="16"/>
      <c r="G55" s="16"/>
      <c r="H55" s="206"/>
      <c r="I55" s="16"/>
    </row>
    <row r="56" spans="3:9" x14ac:dyDescent="0.35">
      <c r="C56" s="721"/>
      <c r="D56" s="714"/>
      <c r="E56" s="714"/>
      <c r="F56" s="714"/>
      <c r="G56" s="714"/>
      <c r="H56" s="720"/>
      <c r="I56" s="714"/>
    </row>
    <row r="57" spans="3:9" x14ac:dyDescent="0.35">
      <c r="C57" s="722"/>
      <c r="D57" s="723"/>
      <c r="E57" s="723"/>
      <c r="F57" s="723"/>
      <c r="G57" s="723"/>
      <c r="H57" s="746"/>
      <c r="I57" s="714"/>
    </row>
    <row r="60" spans="3:9" ht="17.5" x14ac:dyDescent="0.45">
      <c r="C60" s="172" t="s">
        <v>2529</v>
      </c>
      <c r="D60" s="173"/>
      <c r="E60" s="174"/>
      <c r="F60" s="175"/>
      <c r="G60" s="175"/>
      <c r="H60" s="175"/>
      <c r="I60" s="175"/>
    </row>
    <row r="61" spans="3:9" ht="14.25" customHeight="1" x14ac:dyDescent="0.45">
      <c r="C61" s="16"/>
      <c r="D61" s="16"/>
      <c r="E61" s="16"/>
      <c r="F61" s="16"/>
      <c r="G61" s="16"/>
      <c r="H61" s="16"/>
      <c r="I61" s="16"/>
    </row>
    <row r="62" spans="3:9" ht="63" customHeight="1" x14ac:dyDescent="0.45">
      <c r="C62" s="1000" t="s">
        <v>2983</v>
      </c>
      <c r="D62" s="1001"/>
      <c r="E62" s="1001"/>
      <c r="F62" s="1001"/>
      <c r="G62" s="1001"/>
      <c r="H62" s="1001"/>
      <c r="I62" s="569"/>
    </row>
    <row r="63" spans="3:9" ht="15.75" customHeight="1" x14ac:dyDescent="0.45">
      <c r="C63" s="16"/>
      <c r="D63" s="16"/>
      <c r="E63" s="16"/>
      <c r="F63" s="16"/>
      <c r="G63" s="16"/>
      <c r="H63" s="16"/>
      <c r="I63" s="16"/>
    </row>
    <row r="64" spans="3:9" ht="17.5" x14ac:dyDescent="0.45">
      <c r="C64" s="176" t="s">
        <v>871</v>
      </c>
      <c r="D64" s="16"/>
      <c r="E64" s="16"/>
      <c r="F64" s="16"/>
      <c r="G64" s="16"/>
      <c r="H64" s="16"/>
      <c r="I64" s="16"/>
    </row>
    <row r="66" spans="3:8" s="204" customFormat="1" ht="20.149999999999999" customHeight="1" x14ac:dyDescent="0.25">
      <c r="C66" s="1090" t="str">
        <f>CONCATENATE('520'!C66," and ",'520'!C67)</f>
        <v>Insurance Risk and RI Credit Risk</v>
      </c>
      <c r="D66" s="1091"/>
      <c r="E66" s="1091"/>
      <c r="F66" s="1091"/>
      <c r="G66" s="1091"/>
      <c r="H66" s="1091"/>
    </row>
    <row r="67" spans="3:8" x14ac:dyDescent="0.35">
      <c r="C67" s="743"/>
      <c r="D67" s="744"/>
      <c r="E67" s="744"/>
      <c r="F67" s="744"/>
      <c r="G67" s="744"/>
      <c r="H67" s="745"/>
    </row>
    <row r="68" spans="3:8" x14ac:dyDescent="0.35">
      <c r="C68" s="721"/>
      <c r="D68" s="714"/>
      <c r="E68" s="714"/>
      <c r="F68" s="714"/>
      <c r="G68" s="714"/>
      <c r="H68" s="720"/>
    </row>
    <row r="69" spans="3:8" x14ac:dyDescent="0.35">
      <c r="C69" s="721"/>
      <c r="D69" s="714"/>
      <c r="E69" s="714"/>
      <c r="F69" s="714"/>
      <c r="G69" s="714"/>
      <c r="H69" s="720"/>
    </row>
    <row r="70" spans="3:8" x14ac:dyDescent="0.35">
      <c r="C70" s="721"/>
      <c r="D70" s="714"/>
      <c r="E70" s="714"/>
      <c r="F70" s="714"/>
      <c r="G70" s="714"/>
      <c r="H70" s="720"/>
    </row>
    <row r="71" spans="3:8" x14ac:dyDescent="0.35">
      <c r="C71" s="721"/>
      <c r="D71" s="714"/>
      <c r="E71" s="714"/>
      <c r="F71" s="714"/>
      <c r="G71" s="714"/>
      <c r="H71" s="720"/>
    </row>
    <row r="72" spans="3:8" x14ac:dyDescent="0.35">
      <c r="C72" s="721"/>
      <c r="D72" s="714"/>
      <c r="E72" s="714"/>
      <c r="F72" s="714"/>
      <c r="G72" s="714"/>
      <c r="H72" s="720"/>
    </row>
    <row r="73" spans="3:8" x14ac:dyDescent="0.35">
      <c r="C73" s="721"/>
      <c r="D73" s="714"/>
      <c r="E73" s="714"/>
      <c r="F73" s="714"/>
      <c r="G73" s="714"/>
      <c r="H73" s="720"/>
    </row>
    <row r="74" spans="3:8" x14ac:dyDescent="0.35">
      <c r="C74" s="721"/>
      <c r="D74" s="714"/>
      <c r="E74" s="714"/>
      <c r="F74" s="714"/>
      <c r="G74" s="714"/>
      <c r="H74" s="720"/>
    </row>
    <row r="75" spans="3:8" x14ac:dyDescent="0.35">
      <c r="C75" s="721"/>
      <c r="D75" s="714"/>
      <c r="E75" s="714"/>
      <c r="F75" s="714"/>
      <c r="G75" s="714"/>
      <c r="H75" s="720"/>
    </row>
    <row r="76" spans="3:8" x14ac:dyDescent="0.35">
      <c r="C76" s="721"/>
      <c r="D76" s="714"/>
      <c r="E76" s="714"/>
      <c r="F76" s="714"/>
      <c r="G76" s="714"/>
      <c r="H76" s="720"/>
    </row>
    <row r="77" spans="3:8" x14ac:dyDescent="0.35">
      <c r="C77" s="721"/>
      <c r="D77" s="714"/>
      <c r="E77" s="714"/>
      <c r="F77" s="714"/>
      <c r="G77" s="714"/>
      <c r="H77" s="720"/>
    </row>
    <row r="78" spans="3:8" x14ac:dyDescent="0.35">
      <c r="C78" s="721"/>
      <c r="D78" s="714"/>
      <c r="E78" s="714"/>
      <c r="F78" s="714"/>
      <c r="G78" s="714"/>
      <c r="H78" s="720"/>
    </row>
    <row r="79" spans="3:8" x14ac:dyDescent="0.35">
      <c r="C79" s="721"/>
      <c r="D79" s="714"/>
      <c r="E79" s="714"/>
      <c r="F79" s="714"/>
      <c r="G79" s="714"/>
      <c r="H79" s="720"/>
    </row>
    <row r="80" spans="3:8" x14ac:dyDescent="0.35">
      <c r="C80" s="721"/>
      <c r="D80" s="714"/>
      <c r="E80" s="714"/>
      <c r="F80" s="714"/>
      <c r="G80" s="714"/>
      <c r="H80" s="720"/>
    </row>
    <row r="81" spans="3:9" x14ac:dyDescent="0.35">
      <c r="C81" s="721"/>
      <c r="D81" s="714"/>
      <c r="E81" s="714"/>
      <c r="F81" s="714"/>
      <c r="G81" s="714"/>
      <c r="H81" s="720"/>
      <c r="I81" s="714"/>
    </row>
    <row r="82" spans="3:9" x14ac:dyDescent="0.35">
      <c r="C82" s="721"/>
      <c r="D82" s="714"/>
      <c r="E82" s="714"/>
      <c r="F82" s="714"/>
      <c r="G82" s="714"/>
      <c r="H82" s="720"/>
      <c r="I82" s="714"/>
    </row>
    <row r="83" spans="3:9" x14ac:dyDescent="0.35">
      <c r="C83" s="722"/>
      <c r="D83" s="723"/>
      <c r="E83" s="723"/>
      <c r="F83" s="723"/>
      <c r="G83" s="723"/>
      <c r="H83" s="746"/>
      <c r="I83" s="714"/>
    </row>
    <row r="85" spans="3:9" ht="16.5" x14ac:dyDescent="0.45">
      <c r="C85" s="16"/>
      <c r="D85" s="16"/>
      <c r="E85" s="16"/>
      <c r="F85" s="16"/>
      <c r="G85" s="16"/>
      <c r="H85" s="16"/>
      <c r="I85" s="16"/>
    </row>
    <row r="86" spans="3:9" ht="17.5" x14ac:dyDescent="0.45">
      <c r="C86" s="172" t="s">
        <v>2558</v>
      </c>
      <c r="D86" s="173"/>
      <c r="E86" s="174"/>
      <c r="F86" s="175"/>
      <c r="G86" s="175"/>
      <c r="H86" s="175"/>
      <c r="I86" s="175"/>
    </row>
    <row r="87" spans="3:9" ht="16.5" x14ac:dyDescent="0.45">
      <c r="C87" s="16"/>
      <c r="D87" s="16"/>
      <c r="E87" s="16"/>
      <c r="F87" s="16"/>
      <c r="G87" s="16"/>
      <c r="H87" s="16"/>
      <c r="I87" s="16"/>
    </row>
    <row r="88" spans="3:9" ht="61.5" customHeight="1" x14ac:dyDescent="0.45">
      <c r="C88" s="1000" t="s">
        <v>2984</v>
      </c>
      <c r="D88" s="1001"/>
      <c r="E88" s="1001"/>
      <c r="F88" s="1001"/>
      <c r="G88" s="1001"/>
      <c r="H88" s="1001"/>
      <c r="I88" s="569"/>
    </row>
    <row r="89" spans="3:9" ht="16.5" x14ac:dyDescent="0.45">
      <c r="C89" s="16"/>
      <c r="D89" s="16"/>
      <c r="E89" s="16"/>
      <c r="F89" s="16"/>
      <c r="G89" s="16"/>
      <c r="H89" s="16"/>
      <c r="I89" s="16"/>
    </row>
    <row r="90" spans="3:9" ht="17.5" x14ac:dyDescent="0.45">
      <c r="C90" s="176" t="s">
        <v>871</v>
      </c>
      <c r="D90" s="16"/>
      <c r="E90" s="16"/>
      <c r="F90" s="16"/>
      <c r="G90" s="16"/>
      <c r="H90" s="16"/>
      <c r="I90" s="16"/>
    </row>
    <row r="92" spans="3:9" s="204" customFormat="1" ht="20.149999999999999" customHeight="1" x14ac:dyDescent="0.25">
      <c r="C92" s="1090" t="str">
        <f>CONCATENATE('520'!C92," and ",'520'!C93)</f>
        <v>Insurance Risk and Operational Risk</v>
      </c>
      <c r="D92" s="1091"/>
      <c r="E92" s="1091"/>
      <c r="F92" s="1091"/>
      <c r="G92" s="1091"/>
      <c r="H92" s="1091"/>
      <c r="I92" s="730"/>
    </row>
    <row r="93" spans="3:9" x14ac:dyDescent="0.35">
      <c r="C93" s="743"/>
      <c r="D93" s="744"/>
      <c r="E93" s="744"/>
      <c r="F93" s="744"/>
      <c r="G93" s="744"/>
      <c r="H93" s="745"/>
      <c r="I93" s="714"/>
    </row>
    <row r="94" spans="3:9" x14ac:dyDescent="0.35">
      <c r="C94" s="721"/>
      <c r="D94" s="714"/>
      <c r="E94" s="714"/>
      <c r="F94" s="714"/>
      <c r="G94" s="714"/>
      <c r="H94" s="720"/>
      <c r="I94" s="714"/>
    </row>
    <row r="95" spans="3:9" x14ac:dyDescent="0.35">
      <c r="C95" s="721"/>
      <c r="D95" s="714"/>
      <c r="E95" s="714"/>
      <c r="F95" s="714"/>
      <c r="G95" s="714"/>
      <c r="H95" s="720"/>
      <c r="I95" s="714"/>
    </row>
    <row r="96" spans="3:9" x14ac:dyDescent="0.35">
      <c r="C96" s="721"/>
      <c r="D96" s="714"/>
      <c r="E96" s="714"/>
      <c r="F96" s="714"/>
      <c r="G96" s="714"/>
      <c r="H96" s="720"/>
      <c r="I96" s="714"/>
    </row>
    <row r="97" spans="3:9" x14ac:dyDescent="0.35">
      <c r="C97" s="721"/>
      <c r="D97" s="714"/>
      <c r="E97" s="714"/>
      <c r="F97" s="714"/>
      <c r="G97" s="714"/>
      <c r="H97" s="720"/>
      <c r="I97" s="714"/>
    </row>
    <row r="98" spans="3:9" x14ac:dyDescent="0.35">
      <c r="C98" s="721"/>
      <c r="D98" s="714"/>
      <c r="E98" s="714"/>
      <c r="F98" s="714"/>
      <c r="G98" s="714"/>
      <c r="H98" s="720"/>
      <c r="I98" s="714"/>
    </row>
    <row r="99" spans="3:9" x14ac:dyDescent="0.35">
      <c r="C99" s="721"/>
      <c r="D99" s="714"/>
      <c r="E99" s="714"/>
      <c r="F99" s="714"/>
      <c r="G99" s="714"/>
      <c r="H99" s="720"/>
      <c r="I99" s="714"/>
    </row>
    <row r="100" spans="3:9" x14ac:dyDescent="0.35">
      <c r="C100" s="721"/>
      <c r="D100" s="714"/>
      <c r="E100" s="714"/>
      <c r="F100" s="714"/>
      <c r="G100" s="714"/>
      <c r="H100" s="720"/>
      <c r="I100" s="714"/>
    </row>
    <row r="101" spans="3:9" x14ac:dyDescent="0.35">
      <c r="C101" s="721"/>
      <c r="D101" s="714"/>
      <c r="E101" s="714"/>
      <c r="F101" s="714"/>
      <c r="G101" s="714"/>
      <c r="H101" s="720"/>
      <c r="I101" s="714"/>
    </row>
    <row r="102" spans="3:9" x14ac:dyDescent="0.35">
      <c r="C102" s="721"/>
      <c r="D102" s="714"/>
      <c r="E102" s="714"/>
      <c r="F102" s="714"/>
      <c r="G102" s="714"/>
      <c r="H102" s="720"/>
      <c r="I102" s="714"/>
    </row>
    <row r="103" spans="3:9" x14ac:dyDescent="0.35">
      <c r="C103" s="721"/>
      <c r="D103" s="714"/>
      <c r="E103" s="714"/>
      <c r="F103" s="714"/>
      <c r="G103" s="714"/>
      <c r="H103" s="720"/>
      <c r="I103" s="714"/>
    </row>
    <row r="104" spans="3:9" x14ac:dyDescent="0.35">
      <c r="C104" s="721"/>
      <c r="D104" s="714"/>
      <c r="E104" s="714"/>
      <c r="F104" s="714"/>
      <c r="G104" s="714"/>
      <c r="H104" s="720"/>
      <c r="I104" s="714"/>
    </row>
    <row r="105" spans="3:9" x14ac:dyDescent="0.35">
      <c r="C105" s="721"/>
      <c r="D105" s="714"/>
      <c r="E105" s="714"/>
      <c r="F105" s="714"/>
      <c r="G105" s="714"/>
      <c r="H105" s="720"/>
      <c r="I105" s="714"/>
    </row>
    <row r="106" spans="3:9" x14ac:dyDescent="0.35">
      <c r="C106" s="721"/>
      <c r="D106" s="714"/>
      <c r="E106" s="714"/>
      <c r="F106" s="714"/>
      <c r="G106" s="714"/>
      <c r="H106" s="720"/>
      <c r="I106" s="714"/>
    </row>
    <row r="107" spans="3:9" ht="16.5" x14ac:dyDescent="0.45">
      <c r="C107" s="205"/>
      <c r="D107" s="16"/>
      <c r="E107" s="16"/>
      <c r="F107" s="16"/>
      <c r="G107" s="16"/>
      <c r="H107" s="206"/>
      <c r="I107" s="16"/>
    </row>
    <row r="108" spans="3:9" ht="16.5" x14ac:dyDescent="0.45">
      <c r="C108" s="205"/>
      <c r="D108" s="16"/>
      <c r="E108" s="16"/>
      <c r="F108" s="16"/>
      <c r="G108" s="16"/>
      <c r="H108" s="206"/>
      <c r="I108" s="16"/>
    </row>
    <row r="109" spans="3:9" ht="16.5" x14ac:dyDescent="0.45">
      <c r="C109" s="207"/>
      <c r="D109" s="208"/>
      <c r="E109" s="208"/>
      <c r="F109" s="208"/>
      <c r="G109" s="208"/>
      <c r="H109" s="209"/>
      <c r="I109" s="16"/>
    </row>
    <row r="112" spans="3:9" ht="17.5" x14ac:dyDescent="0.45">
      <c r="C112" s="172" t="s">
        <v>2821</v>
      </c>
      <c r="D112" s="173"/>
      <c r="E112" s="174"/>
      <c r="F112" s="175"/>
      <c r="G112" s="175"/>
      <c r="H112" s="175"/>
      <c r="I112" s="175"/>
    </row>
    <row r="113" spans="3:9" ht="16.5" x14ac:dyDescent="0.45">
      <c r="C113" s="16"/>
      <c r="D113" s="16"/>
      <c r="E113" s="16"/>
      <c r="F113" s="16"/>
      <c r="G113" s="16"/>
      <c r="H113" s="16"/>
      <c r="I113" s="16"/>
    </row>
    <row r="114" spans="3:9" ht="81.75" customHeight="1" x14ac:dyDescent="0.45">
      <c r="C114" s="1000" t="s">
        <v>2985</v>
      </c>
      <c r="D114" s="1001"/>
      <c r="E114" s="1001"/>
      <c r="F114" s="1001"/>
      <c r="G114" s="1001"/>
      <c r="H114" s="1001"/>
      <c r="I114" s="569"/>
    </row>
    <row r="115" spans="3:9" ht="17.5" x14ac:dyDescent="0.45">
      <c r="C115" s="176" t="s">
        <v>871</v>
      </c>
      <c r="D115" s="16"/>
      <c r="E115" s="16"/>
      <c r="F115" s="16"/>
      <c r="G115" s="16"/>
      <c r="H115" s="16"/>
      <c r="I115" s="16"/>
    </row>
    <row r="117" spans="3:9" ht="15" customHeight="1" x14ac:dyDescent="0.35">
      <c r="C117" s="1013"/>
      <c r="D117" s="1013" t="s">
        <v>2986</v>
      </c>
      <c r="E117" s="1013" t="s">
        <v>2056</v>
      </c>
      <c r="F117" s="1013" t="s">
        <v>2987</v>
      </c>
      <c r="G117" s="714"/>
      <c r="H117" s="714"/>
      <c r="I117" s="714"/>
    </row>
    <row r="118" spans="3:9" x14ac:dyDescent="0.35">
      <c r="C118" s="1077"/>
      <c r="D118" s="1013"/>
      <c r="E118" s="1013"/>
      <c r="F118" s="1013"/>
      <c r="G118" s="714"/>
      <c r="H118" s="714"/>
      <c r="I118" s="714"/>
    </row>
    <row r="119" spans="3:9" ht="36" customHeight="1" x14ac:dyDescent="0.35">
      <c r="C119" s="57" t="s">
        <v>2988</v>
      </c>
      <c r="D119" s="576" t="s">
        <v>2989</v>
      </c>
      <c r="E119" s="576" t="s">
        <v>2990</v>
      </c>
      <c r="F119" s="576" t="s">
        <v>2991</v>
      </c>
      <c r="G119" s="714"/>
      <c r="H119" s="714"/>
      <c r="I119" s="714"/>
    </row>
    <row r="120" spans="3:9" ht="36" customHeight="1" x14ac:dyDescent="0.35">
      <c r="C120" s="57" t="s">
        <v>2834</v>
      </c>
      <c r="D120" s="576" t="s">
        <v>2992</v>
      </c>
      <c r="E120" s="576" t="s">
        <v>2990</v>
      </c>
      <c r="F120" s="576" t="s">
        <v>2993</v>
      </c>
      <c r="G120" s="714"/>
      <c r="H120" s="714"/>
      <c r="I120" s="714"/>
    </row>
    <row r="121" spans="3:9" ht="36" customHeight="1" x14ac:dyDescent="0.35">
      <c r="C121" s="57" t="s">
        <v>2994</v>
      </c>
      <c r="D121" s="576" t="s">
        <v>2995</v>
      </c>
      <c r="E121" s="576" t="s">
        <v>2990</v>
      </c>
      <c r="F121" s="576" t="s">
        <v>2996</v>
      </c>
      <c r="G121" s="714"/>
      <c r="H121" s="714"/>
      <c r="I121" s="714"/>
    </row>
    <row r="122" spans="3:9" ht="36" customHeight="1" x14ac:dyDescent="0.35">
      <c r="C122" s="57" t="s">
        <v>2997</v>
      </c>
      <c r="D122" s="576" t="s">
        <v>2998</v>
      </c>
      <c r="E122" s="576" t="s">
        <v>2990</v>
      </c>
      <c r="F122" s="576" t="s">
        <v>2999</v>
      </c>
      <c r="G122" s="714"/>
      <c r="H122" s="714"/>
      <c r="I122" s="714"/>
    </row>
    <row r="123" spans="3:9" ht="36" customHeight="1" x14ac:dyDescent="0.35">
      <c r="C123" s="57" t="s">
        <v>2544</v>
      </c>
      <c r="D123" s="576" t="s">
        <v>3000</v>
      </c>
      <c r="E123" s="576" t="s">
        <v>2990</v>
      </c>
      <c r="F123" s="576" t="s">
        <v>3001</v>
      </c>
      <c r="G123" s="714"/>
      <c r="H123" s="714"/>
      <c r="I123" s="714"/>
    </row>
    <row r="124" spans="3:9" ht="36" customHeight="1" x14ac:dyDescent="0.35">
      <c r="C124" s="57" t="s">
        <v>2546</v>
      </c>
      <c r="D124" s="107" t="s">
        <v>3002</v>
      </c>
      <c r="E124" s="107" t="s">
        <v>3002</v>
      </c>
      <c r="F124" s="107" t="s">
        <v>3002</v>
      </c>
      <c r="G124" s="714"/>
      <c r="H124" s="714"/>
      <c r="I124" s="714"/>
    </row>
    <row r="125" spans="3:9" ht="25.5" customHeight="1" x14ac:dyDescent="0.35">
      <c r="C125" s="1087"/>
      <c r="D125" s="1088"/>
      <c r="E125" s="1088"/>
      <c r="F125" s="1094"/>
      <c r="G125" s="714"/>
      <c r="H125" s="714"/>
      <c r="I125" s="714"/>
    </row>
    <row r="126" spans="3:9" ht="55.5" customHeight="1" x14ac:dyDescent="0.35">
      <c r="C126" s="57" t="s">
        <v>3003</v>
      </c>
      <c r="D126" s="576" t="s">
        <v>2995</v>
      </c>
      <c r="E126" s="576" t="s">
        <v>2990</v>
      </c>
      <c r="F126" s="577" t="s">
        <v>3004</v>
      </c>
      <c r="G126" s="699"/>
      <c r="H126" s="714"/>
      <c r="I126" s="714"/>
    </row>
    <row r="127" spans="3:9" ht="35.25" customHeight="1" x14ac:dyDescent="0.35">
      <c r="C127" s="57" t="s">
        <v>2554</v>
      </c>
      <c r="D127" s="576" t="s">
        <v>3005</v>
      </c>
      <c r="E127" s="576" t="s">
        <v>2990</v>
      </c>
      <c r="F127" s="576" t="s">
        <v>3006</v>
      </c>
      <c r="G127" s="714"/>
      <c r="H127" s="714"/>
      <c r="I127" s="714"/>
    </row>
    <row r="128" spans="3:9" ht="35.25" customHeight="1" x14ac:dyDescent="0.35">
      <c r="C128" s="57" t="s">
        <v>3007</v>
      </c>
      <c r="D128" s="576" t="s">
        <v>3008</v>
      </c>
      <c r="E128" s="576" t="s">
        <v>3008</v>
      </c>
      <c r="F128" s="576" t="s">
        <v>3008</v>
      </c>
      <c r="G128" s="714"/>
      <c r="H128" s="714"/>
      <c r="I128" s="714"/>
    </row>
    <row r="142" spans="3:9" ht="17.5" x14ac:dyDescent="0.45">
      <c r="C142" s="172" t="s">
        <v>2850</v>
      </c>
      <c r="D142" s="173"/>
      <c r="E142" s="174"/>
      <c r="F142" s="175"/>
      <c r="G142" s="175"/>
      <c r="H142" s="175"/>
      <c r="I142" s="175"/>
    </row>
    <row r="143" spans="3:9" ht="16.5" x14ac:dyDescent="0.45">
      <c r="C143" s="16"/>
      <c r="D143" s="16"/>
      <c r="E143" s="16"/>
      <c r="F143" s="16"/>
      <c r="G143" s="16"/>
      <c r="H143" s="16"/>
      <c r="I143" s="16"/>
    </row>
    <row r="144" spans="3:9" ht="69" customHeight="1" x14ac:dyDescent="0.45">
      <c r="C144" s="1000" t="s">
        <v>3009</v>
      </c>
      <c r="D144" s="1001"/>
      <c r="E144" s="1001"/>
      <c r="F144" s="1001"/>
      <c r="G144" s="1001"/>
      <c r="H144" s="1001"/>
      <c r="I144" s="569"/>
    </row>
    <row r="145" spans="3:9" ht="17.5" x14ac:dyDescent="0.45">
      <c r="C145" s="176" t="s">
        <v>871</v>
      </c>
      <c r="D145" s="16"/>
      <c r="E145" s="16"/>
      <c r="F145" s="16"/>
      <c r="G145" s="16"/>
      <c r="H145" s="16"/>
      <c r="I145" s="16"/>
    </row>
    <row r="147" spans="3:9" ht="15" customHeight="1" x14ac:dyDescent="0.35">
      <c r="C147" s="1010"/>
      <c r="D147" s="1013" t="s">
        <v>2986</v>
      </c>
      <c r="E147" s="1013" t="s">
        <v>2056</v>
      </c>
      <c r="F147" s="1013" t="s">
        <v>2987</v>
      </c>
      <c r="G147" s="714"/>
      <c r="H147" s="714"/>
      <c r="I147" s="714"/>
    </row>
    <row r="148" spans="3:9" x14ac:dyDescent="0.35">
      <c r="C148" s="951"/>
      <c r="D148" s="1013"/>
      <c r="E148" s="1013"/>
      <c r="F148" s="1013"/>
      <c r="G148" s="714"/>
      <c r="H148" s="714"/>
      <c r="I148" s="714"/>
    </row>
    <row r="149" spans="3:9" ht="36" customHeight="1" x14ac:dyDescent="0.35">
      <c r="C149" s="192" t="s">
        <v>2827</v>
      </c>
      <c r="D149" s="576" t="s">
        <v>2998</v>
      </c>
      <c r="E149" s="576" t="s">
        <v>2990</v>
      </c>
      <c r="F149" s="576" t="s">
        <v>2999</v>
      </c>
      <c r="G149" s="714"/>
      <c r="H149" s="714"/>
      <c r="I149" s="714"/>
    </row>
    <row r="150" spans="3:9" ht="36" customHeight="1" x14ac:dyDescent="0.35">
      <c r="C150" s="137" t="s">
        <v>2837</v>
      </c>
      <c r="D150" s="576" t="s">
        <v>3010</v>
      </c>
      <c r="E150" s="576" t="s">
        <v>2990</v>
      </c>
      <c r="F150" s="576" t="s">
        <v>3011</v>
      </c>
      <c r="G150" s="714"/>
      <c r="H150" s="714"/>
      <c r="I150" s="714"/>
    </row>
    <row r="151" spans="3:9" ht="36" customHeight="1" x14ac:dyDescent="0.35">
      <c r="C151" s="137" t="s">
        <v>2839</v>
      </c>
      <c r="D151" s="576" t="s">
        <v>3012</v>
      </c>
      <c r="E151" s="576" t="s">
        <v>2990</v>
      </c>
      <c r="F151" s="576" t="s">
        <v>3013</v>
      </c>
      <c r="G151" s="714"/>
      <c r="H151" s="714"/>
      <c r="I151" s="714"/>
    </row>
    <row r="152" spans="3:9" ht="36" customHeight="1" x14ac:dyDescent="0.35">
      <c r="C152" s="137" t="s">
        <v>2843</v>
      </c>
      <c r="D152" s="576" t="s">
        <v>3014</v>
      </c>
      <c r="E152" s="576" t="s">
        <v>2990</v>
      </c>
      <c r="F152" s="576" t="s">
        <v>3015</v>
      </c>
      <c r="G152" s="714"/>
      <c r="H152" s="714"/>
      <c r="I152" s="714"/>
    </row>
    <row r="153" spans="3:9" ht="36" customHeight="1" x14ac:dyDescent="0.35">
      <c r="C153" s="137" t="s">
        <v>3016</v>
      </c>
      <c r="D153" s="577" t="s">
        <v>3017</v>
      </c>
      <c r="E153" s="576" t="s">
        <v>2990</v>
      </c>
      <c r="F153" s="577" t="s">
        <v>3018</v>
      </c>
      <c r="G153" s="714"/>
      <c r="H153" s="714"/>
      <c r="I153" s="714"/>
    </row>
    <row r="154" spans="3:9" ht="36" customHeight="1" x14ac:dyDescent="0.35">
      <c r="C154" s="137" t="s">
        <v>3019</v>
      </c>
      <c r="D154" s="576" t="s">
        <v>3020</v>
      </c>
      <c r="E154" s="576" t="s">
        <v>2990</v>
      </c>
      <c r="F154" s="576" t="s">
        <v>3021</v>
      </c>
      <c r="G154" s="714"/>
      <c r="H154" s="714"/>
      <c r="I154" s="714"/>
    </row>
    <row r="155" spans="3:9" ht="36" customHeight="1" x14ac:dyDescent="0.35">
      <c r="C155" s="137" t="s">
        <v>2544</v>
      </c>
      <c r="D155" s="578" t="s">
        <v>3022</v>
      </c>
      <c r="E155" s="576" t="s">
        <v>2990</v>
      </c>
      <c r="F155" s="578" t="s">
        <v>3023</v>
      </c>
      <c r="G155" s="714"/>
      <c r="H155" s="714"/>
      <c r="I155" s="714"/>
    </row>
    <row r="156" spans="3:9" ht="36" customHeight="1" x14ac:dyDescent="0.35">
      <c r="C156" s="139" t="s">
        <v>2546</v>
      </c>
      <c r="D156" s="579" t="s">
        <v>3024</v>
      </c>
      <c r="E156" s="579" t="s">
        <v>3024</v>
      </c>
      <c r="F156" s="579" t="s">
        <v>3024</v>
      </c>
      <c r="G156" s="714"/>
      <c r="H156" s="714"/>
      <c r="I156" s="714"/>
    </row>
    <row r="157" spans="3:9" ht="25.5" customHeight="1" x14ac:dyDescent="0.35">
      <c r="C157" s="1087"/>
      <c r="D157" s="1088"/>
      <c r="E157" s="1088"/>
      <c r="F157" s="1089"/>
      <c r="G157" s="714"/>
      <c r="H157" s="714"/>
      <c r="I157" s="714"/>
    </row>
    <row r="158" spans="3:9" ht="57.75" customHeight="1" x14ac:dyDescent="0.35">
      <c r="C158" s="192" t="s">
        <v>3025</v>
      </c>
      <c r="D158" s="577" t="s">
        <v>3017</v>
      </c>
      <c r="E158" s="576" t="s">
        <v>2990</v>
      </c>
      <c r="F158" s="580" t="s">
        <v>3026</v>
      </c>
      <c r="G158" s="747"/>
      <c r="H158" s="714"/>
      <c r="I158" s="714"/>
    </row>
    <row r="159" spans="3:9" ht="35.25" customHeight="1" x14ac:dyDescent="0.35">
      <c r="C159" s="137" t="s">
        <v>2554</v>
      </c>
      <c r="D159" s="581" t="s">
        <v>3027</v>
      </c>
      <c r="E159" s="576" t="s">
        <v>2990</v>
      </c>
      <c r="F159" s="579" t="s">
        <v>3028</v>
      </c>
      <c r="G159" s="714"/>
      <c r="H159" s="714"/>
      <c r="I159" s="714"/>
    </row>
    <row r="160" spans="3:9" ht="35.25" customHeight="1" x14ac:dyDescent="0.35">
      <c r="C160" s="137" t="s">
        <v>3029</v>
      </c>
      <c r="D160" s="581" t="s">
        <v>3030</v>
      </c>
      <c r="E160" s="581" t="s">
        <v>3030</v>
      </c>
      <c r="F160" s="581" t="s">
        <v>3030</v>
      </c>
      <c r="G160" s="714"/>
      <c r="H160" s="714"/>
      <c r="I160" s="714"/>
    </row>
    <row r="174" spans="3:9" ht="17.5" x14ac:dyDescent="0.45">
      <c r="C174" s="305" t="s">
        <v>3031</v>
      </c>
      <c r="D174" s="306"/>
      <c r="E174" s="307"/>
      <c r="F174" s="308"/>
      <c r="G174" s="308"/>
      <c r="H174" s="308"/>
      <c r="I174" s="175"/>
    </row>
    <row r="175" spans="3:9" ht="16.5" x14ac:dyDescent="0.45">
      <c r="C175" s="69"/>
      <c r="D175" s="69"/>
      <c r="E175" s="69"/>
      <c r="F175" s="69"/>
      <c r="G175" s="69"/>
      <c r="H175" s="69"/>
      <c r="I175" s="16"/>
    </row>
    <row r="176" spans="3:9" ht="81.75" customHeight="1" x14ac:dyDescent="0.45">
      <c r="C176" s="1092" t="s">
        <v>3032</v>
      </c>
      <c r="D176" s="1093"/>
      <c r="E176" s="1093"/>
      <c r="F176" s="1093"/>
      <c r="G176" s="1093"/>
      <c r="H176" s="1093"/>
      <c r="I176" s="569"/>
    </row>
    <row r="177" spans="3:9" ht="17.5" x14ac:dyDescent="0.45">
      <c r="C177" s="176" t="s">
        <v>871</v>
      </c>
      <c r="D177" s="16"/>
      <c r="E177" s="16"/>
      <c r="F177" s="16"/>
      <c r="G177" s="16"/>
      <c r="H177" s="16"/>
      <c r="I177" s="16"/>
    </row>
    <row r="179" spans="3:9" ht="15" customHeight="1" x14ac:dyDescent="0.35">
      <c r="C179" s="1013"/>
      <c r="D179" s="1013" t="s">
        <v>2986</v>
      </c>
      <c r="E179" s="1013" t="s">
        <v>2056</v>
      </c>
      <c r="F179" s="1013" t="s">
        <v>2987</v>
      </c>
      <c r="G179" s="714"/>
      <c r="H179" s="714"/>
      <c r="I179" s="714"/>
    </row>
    <row r="180" spans="3:9" x14ac:dyDescent="0.35">
      <c r="C180" s="1077"/>
      <c r="D180" s="1013"/>
      <c r="E180" s="1013"/>
      <c r="F180" s="1013"/>
      <c r="G180" s="714"/>
      <c r="H180" s="714"/>
      <c r="I180" s="714"/>
    </row>
    <row r="181" spans="3:9" ht="34.5" customHeight="1" x14ac:dyDescent="0.35">
      <c r="C181" s="57" t="s">
        <v>2856</v>
      </c>
      <c r="D181" s="576" t="s">
        <v>3033</v>
      </c>
      <c r="E181" s="576" t="s">
        <v>2990</v>
      </c>
      <c r="F181" s="576" t="s">
        <v>3034</v>
      </c>
      <c r="G181" s="714"/>
      <c r="H181" s="714"/>
      <c r="I181" s="714"/>
    </row>
    <row r="182" spans="3:9" ht="34.5" customHeight="1" x14ac:dyDescent="0.35">
      <c r="C182" s="57" t="s">
        <v>2834</v>
      </c>
      <c r="D182" s="576" t="s">
        <v>2992</v>
      </c>
      <c r="E182" s="576" t="s">
        <v>2990</v>
      </c>
      <c r="F182" s="576" t="s">
        <v>2993</v>
      </c>
      <c r="G182" s="714"/>
      <c r="H182" s="714"/>
      <c r="I182" s="714"/>
    </row>
    <row r="183" spans="3:9" ht="34.5" customHeight="1" x14ac:dyDescent="0.35">
      <c r="C183" s="57" t="s">
        <v>3035</v>
      </c>
      <c r="D183" s="576" t="s">
        <v>3036</v>
      </c>
      <c r="E183" s="576" t="s">
        <v>2990</v>
      </c>
      <c r="F183" s="576" t="s">
        <v>3037</v>
      </c>
      <c r="G183" s="714"/>
      <c r="H183" s="714"/>
      <c r="I183" s="714"/>
    </row>
    <row r="184" spans="3:9" ht="34.5" customHeight="1" x14ac:dyDescent="0.35">
      <c r="C184" s="57" t="s">
        <v>3038</v>
      </c>
      <c r="D184" s="576" t="s">
        <v>3039</v>
      </c>
      <c r="E184" s="576" t="s">
        <v>2990</v>
      </c>
      <c r="F184" s="576" t="s">
        <v>3040</v>
      </c>
      <c r="G184" s="714"/>
      <c r="H184" s="714"/>
      <c r="I184" s="714"/>
    </row>
    <row r="185" spans="3:9" ht="34.5" customHeight="1" x14ac:dyDescent="0.35">
      <c r="C185" s="57" t="s">
        <v>2544</v>
      </c>
      <c r="D185" s="576" t="s">
        <v>3041</v>
      </c>
      <c r="E185" s="576" t="s">
        <v>2990</v>
      </c>
      <c r="F185" s="576" t="s">
        <v>3042</v>
      </c>
      <c r="G185" s="714"/>
      <c r="H185" s="714"/>
      <c r="I185" s="714"/>
    </row>
    <row r="186" spans="3:9" ht="34.5" customHeight="1" x14ac:dyDescent="0.35">
      <c r="C186" s="57" t="s">
        <v>2546</v>
      </c>
      <c r="D186" s="576" t="s">
        <v>3043</v>
      </c>
      <c r="E186" s="576" t="s">
        <v>3043</v>
      </c>
      <c r="F186" s="576" t="s">
        <v>3043</v>
      </c>
      <c r="G186" s="714"/>
      <c r="H186" s="714"/>
      <c r="I186" s="714"/>
    </row>
    <row r="187" spans="3:9" ht="25.5" customHeight="1" x14ac:dyDescent="0.35">
      <c r="C187" s="1087"/>
      <c r="D187" s="1088"/>
      <c r="E187" s="1088"/>
      <c r="F187" s="1094"/>
      <c r="G187" s="714"/>
      <c r="H187" s="714"/>
      <c r="I187" s="714"/>
    </row>
    <row r="188" spans="3:9" ht="69" customHeight="1" x14ac:dyDescent="0.35">
      <c r="C188" s="57" t="s">
        <v>3044</v>
      </c>
      <c r="D188" s="576" t="s">
        <v>3036</v>
      </c>
      <c r="E188" s="576" t="s">
        <v>2990</v>
      </c>
      <c r="F188" s="580" t="s">
        <v>3045</v>
      </c>
      <c r="G188" s="714"/>
      <c r="H188" s="714"/>
      <c r="I188" s="714"/>
    </row>
    <row r="189" spans="3:9" ht="35.25" customHeight="1" x14ac:dyDescent="0.35">
      <c r="C189" s="57" t="s">
        <v>2554</v>
      </c>
      <c r="D189" s="576" t="s">
        <v>3046</v>
      </c>
      <c r="E189" s="576" t="s">
        <v>2990</v>
      </c>
      <c r="F189" s="576" t="s">
        <v>3047</v>
      </c>
      <c r="G189" s="714"/>
      <c r="H189" s="714"/>
      <c r="I189" s="714"/>
    </row>
    <row r="190" spans="3:9" ht="35.25" customHeight="1" x14ac:dyDescent="0.35">
      <c r="C190" s="57" t="s">
        <v>3007</v>
      </c>
      <c r="D190" s="576" t="s">
        <v>3048</v>
      </c>
      <c r="E190" s="576" t="s">
        <v>3048</v>
      </c>
      <c r="F190" s="576" t="s">
        <v>3048</v>
      </c>
      <c r="G190" s="714"/>
      <c r="H190" s="714"/>
      <c r="I190" s="714"/>
    </row>
  </sheetData>
  <sheetProtection formatColumns="0"/>
  <mergeCells count="26">
    <mergeCell ref="C179:C180"/>
    <mergeCell ref="D179:D180"/>
    <mergeCell ref="E179:E180"/>
    <mergeCell ref="F179:F180"/>
    <mergeCell ref="C187:F187"/>
    <mergeCell ref="F117:F118"/>
    <mergeCell ref="C176:H176"/>
    <mergeCell ref="C117:C118"/>
    <mergeCell ref="C147:C148"/>
    <mergeCell ref="C125:F125"/>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&amp;N&amp;C_x000D_&amp;1#&amp;"Calibri"&amp;10&amp;K000000 Classification: Unclassified&amp;RPage &amp;P of &amp;N&amp;</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heetViews>
  <sheetFormatPr defaultRowHeight="14.5" x14ac:dyDescent="0.35"/>
  <cols>
    <col min="1" max="1" width="2" style="2" customWidth="1"/>
    <col min="2" max="2" width="4.26953125" style="2" customWidth="1"/>
    <col min="3" max="3" width="37.26953125" style="2" bestFit="1" customWidth="1"/>
    <col min="4" max="9" width="18" style="2" customWidth="1"/>
    <col min="10" max="10" width="34.26953125" style="2" bestFit="1"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70" t="s">
        <v>364</v>
      </c>
      <c r="C4" s="170"/>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91" t="s">
        <v>3049</v>
      </c>
      <c r="C6" s="191"/>
      <c r="D6" s="163"/>
      <c r="E6" s="163"/>
      <c r="F6" s="163"/>
      <c r="G6" s="8"/>
      <c r="H6" s="171"/>
      <c r="I6" s="171"/>
      <c r="J6" s="171"/>
      <c r="K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21" customHeight="1" x14ac:dyDescent="0.45">
      <c r="C10" s="980" t="s">
        <v>3050</v>
      </c>
      <c r="D10" s="981"/>
      <c r="E10" s="981"/>
      <c r="F10" s="981"/>
      <c r="G10" s="981"/>
      <c r="H10" s="981"/>
      <c r="I10" s="981"/>
      <c r="J10" s="1042"/>
      <c r="K10" s="569"/>
    </row>
    <row r="11" spans="1:11" s="16" customFormat="1" ht="16.5" x14ac:dyDescent="0.45"/>
    <row r="12" spans="1:11" s="16" customFormat="1" ht="17.5" x14ac:dyDescent="0.45">
      <c r="C12" s="176" t="s">
        <v>871</v>
      </c>
    </row>
    <row r="13" spans="1:11" s="16" customFormat="1" ht="17.5" x14ac:dyDescent="0.45">
      <c r="C13" s="176"/>
    </row>
    <row r="14" spans="1:11" ht="15" customHeight="1" x14ac:dyDescent="0.45">
      <c r="A14" s="714"/>
      <c r="B14" s="1096"/>
      <c r="C14" s="1097"/>
      <c r="D14" s="1070" t="s">
        <v>3051</v>
      </c>
      <c r="E14" s="1013"/>
      <c r="F14" s="1013"/>
      <c r="G14" s="1013"/>
      <c r="H14" s="1013"/>
      <c r="I14" s="1013"/>
      <c r="J14" s="3"/>
      <c r="K14" s="714"/>
    </row>
    <row r="15" spans="1:11" ht="15" customHeight="1" x14ac:dyDescent="0.45">
      <c r="A15" s="714"/>
      <c r="B15" s="1098"/>
      <c r="C15" s="1099"/>
      <c r="D15" s="278" t="s">
        <v>502</v>
      </c>
      <c r="E15" s="70" t="s">
        <v>503</v>
      </c>
      <c r="F15" s="70" t="s">
        <v>524</v>
      </c>
      <c r="G15" s="70" t="s">
        <v>525</v>
      </c>
      <c r="H15" s="70" t="s">
        <v>526</v>
      </c>
      <c r="I15" s="70" t="s">
        <v>527</v>
      </c>
      <c r="J15" s="3"/>
      <c r="K15" s="714"/>
    </row>
    <row r="16" spans="1:11" ht="16" x14ac:dyDescent="0.45">
      <c r="A16" s="714"/>
      <c r="B16" s="1100"/>
      <c r="C16" s="1101"/>
      <c r="D16" s="582" t="s">
        <v>846</v>
      </c>
      <c r="E16" s="567" t="s">
        <v>847</v>
      </c>
      <c r="F16" s="567" t="s">
        <v>848</v>
      </c>
      <c r="G16" s="567" t="s">
        <v>849</v>
      </c>
      <c r="H16" s="567" t="s">
        <v>850</v>
      </c>
      <c r="I16" s="567" t="s">
        <v>852</v>
      </c>
      <c r="J16" s="3"/>
      <c r="K16" s="714"/>
    </row>
    <row r="17" spans="2:11" ht="48.75" customHeight="1" x14ac:dyDescent="0.45">
      <c r="B17" s="168">
        <v>1</v>
      </c>
      <c r="C17" s="57" t="s">
        <v>3052</v>
      </c>
      <c r="D17" s="213">
        <v>0</v>
      </c>
      <c r="E17" s="446">
        <v>0</v>
      </c>
      <c r="F17" s="446" t="s">
        <v>855</v>
      </c>
      <c r="G17" s="446" t="s">
        <v>3053</v>
      </c>
      <c r="H17" s="446" t="s">
        <v>3054</v>
      </c>
      <c r="I17" s="583" t="s">
        <v>3055</v>
      </c>
      <c r="J17" s="3"/>
      <c r="K17" s="714"/>
    </row>
    <row r="18" spans="2:11" ht="25.5" customHeight="1" x14ac:dyDescent="0.45">
      <c r="B18" s="168">
        <v>2</v>
      </c>
      <c r="C18" s="57" t="s">
        <v>3056</v>
      </c>
      <c r="D18" s="213">
        <v>0</v>
      </c>
      <c r="E18" s="446">
        <v>0</v>
      </c>
      <c r="F18" s="446">
        <v>0</v>
      </c>
      <c r="G18" s="446">
        <v>0</v>
      </c>
      <c r="H18" s="446">
        <v>0</v>
      </c>
      <c r="I18" s="446">
        <v>0</v>
      </c>
      <c r="J18" s="3"/>
      <c r="K18" s="714"/>
    </row>
    <row r="19" spans="2:11" ht="30" customHeight="1" x14ac:dyDescent="0.45">
      <c r="B19" s="168">
        <v>3</v>
      </c>
      <c r="C19" s="57" t="s">
        <v>3057</v>
      </c>
      <c r="D19" s="213">
        <v>0</v>
      </c>
      <c r="E19" s="446">
        <v>0</v>
      </c>
      <c r="F19" s="446">
        <v>0</v>
      </c>
      <c r="G19" s="446">
        <v>0</v>
      </c>
      <c r="H19" s="446">
        <v>0</v>
      </c>
      <c r="I19" s="446">
        <v>0</v>
      </c>
      <c r="J19" s="3"/>
      <c r="K19" s="714"/>
    </row>
    <row r="21" spans="2:11" s="2" customFormat="1" ht="17.5" x14ac:dyDescent="0.45">
      <c r="B21" s="714"/>
      <c r="C21" s="52" t="s">
        <v>877</v>
      </c>
      <c r="D21" s="16"/>
      <c r="E21" s="16"/>
      <c r="F21" s="16"/>
      <c r="G21" s="16"/>
      <c r="H21" s="16"/>
      <c r="I21" s="16"/>
      <c r="J21" s="16"/>
      <c r="K21" s="16"/>
    </row>
    <row r="22" spans="2:11" s="2" customFormat="1" ht="16.5" x14ac:dyDescent="0.45">
      <c r="B22" s="714"/>
      <c r="C22" s="16"/>
      <c r="D22" s="16"/>
      <c r="E22" s="16"/>
      <c r="F22" s="16"/>
      <c r="G22" s="16"/>
      <c r="H22" s="16"/>
      <c r="I22" s="16"/>
      <c r="J22" s="16"/>
      <c r="K22" s="16"/>
    </row>
    <row r="23" spans="2:11" s="2" customFormat="1" ht="25.5" customHeight="1" x14ac:dyDescent="0.45">
      <c r="B23" s="714"/>
      <c r="C23" s="987" t="s">
        <v>878</v>
      </c>
      <c r="D23" s="988"/>
      <c r="E23" s="988"/>
      <c r="F23" s="988"/>
      <c r="G23" s="988"/>
      <c r="H23" s="988"/>
      <c r="I23" s="988"/>
      <c r="J23" s="988"/>
      <c r="K23" s="573"/>
    </row>
    <row r="25" spans="2:11" ht="17.5" x14ac:dyDescent="0.35">
      <c r="B25" s="714"/>
      <c r="C25" s="172" t="s">
        <v>2369</v>
      </c>
      <c r="D25" s="714"/>
      <c r="E25" s="714"/>
      <c r="F25" s="714"/>
      <c r="G25" s="714"/>
      <c r="H25" s="714"/>
      <c r="I25" s="714"/>
      <c r="J25" s="714"/>
      <c r="K25" s="714"/>
    </row>
    <row r="26" spans="2:11" x14ac:dyDescent="0.35">
      <c r="B26" s="714"/>
      <c r="C26" s="714"/>
      <c r="D26" s="714"/>
      <c r="E26" s="714"/>
      <c r="F26" s="714"/>
      <c r="G26" s="714"/>
      <c r="H26" s="714"/>
      <c r="I26" s="714"/>
      <c r="J26" s="714"/>
      <c r="K26" s="714"/>
    </row>
    <row r="27" spans="2:11" ht="28.5" customHeight="1" x14ac:dyDescent="0.35">
      <c r="B27" s="714"/>
      <c r="C27" s="980" t="s">
        <v>3058</v>
      </c>
      <c r="D27" s="981"/>
      <c r="E27" s="981"/>
      <c r="F27" s="981"/>
      <c r="G27" s="981"/>
      <c r="H27" s="981"/>
      <c r="I27" s="981"/>
      <c r="J27" s="1102"/>
      <c r="K27" s="714"/>
    </row>
    <row r="28" spans="2:11" s="16" customFormat="1" ht="16.5" x14ac:dyDescent="0.45"/>
    <row r="29" spans="2:11" s="16" customFormat="1" ht="17.5" x14ac:dyDescent="0.45">
      <c r="C29" s="176" t="s">
        <v>871</v>
      </c>
    </row>
    <row r="30" spans="2:11" x14ac:dyDescent="0.35">
      <c r="B30" s="714"/>
      <c r="C30" s="714"/>
      <c r="D30" s="714"/>
      <c r="E30" s="714"/>
      <c r="F30" s="714"/>
      <c r="G30" s="714"/>
      <c r="H30" s="714"/>
      <c r="I30" s="714"/>
      <c r="J30" s="714"/>
      <c r="K30" s="714"/>
    </row>
    <row r="31" spans="2:11" ht="16" x14ac:dyDescent="0.35">
      <c r="B31" s="1103" t="s">
        <v>3059</v>
      </c>
      <c r="C31" s="1104"/>
      <c r="D31" s="278" t="s">
        <v>528</v>
      </c>
      <c r="E31" s="278" t="s">
        <v>529</v>
      </c>
      <c r="F31" s="278" t="s">
        <v>530</v>
      </c>
      <c r="G31" s="278" t="s">
        <v>531</v>
      </c>
      <c r="H31" s="714"/>
      <c r="I31" s="714"/>
      <c r="J31" s="714"/>
      <c r="K31" s="714"/>
    </row>
    <row r="32" spans="2:11" ht="16" x14ac:dyDescent="0.35">
      <c r="B32" s="1105"/>
      <c r="C32" s="1106"/>
      <c r="D32" s="1103" t="s">
        <v>3060</v>
      </c>
      <c r="E32" s="1109"/>
      <c r="F32" s="1103" t="s">
        <v>3061</v>
      </c>
      <c r="G32" s="1109"/>
      <c r="H32" s="714"/>
      <c r="I32" s="714"/>
      <c r="J32" s="714"/>
      <c r="K32" s="714"/>
    </row>
    <row r="33" spans="2:10" ht="16" x14ac:dyDescent="0.35">
      <c r="B33" s="1107"/>
      <c r="C33" s="1108"/>
      <c r="D33" s="445" t="s">
        <v>3062</v>
      </c>
      <c r="E33" s="445" t="s">
        <v>501</v>
      </c>
      <c r="F33" s="445" t="s">
        <v>3062</v>
      </c>
      <c r="G33" s="445" t="s">
        <v>501</v>
      </c>
      <c r="H33" s="714"/>
      <c r="I33" s="714"/>
      <c r="J33" s="714"/>
    </row>
    <row r="34" spans="2:10" ht="33" customHeight="1" x14ac:dyDescent="0.35">
      <c r="B34" s="168">
        <v>1</v>
      </c>
      <c r="C34" s="137" t="s">
        <v>3063</v>
      </c>
      <c r="D34" s="355" t="s">
        <v>3064</v>
      </c>
      <c r="E34" s="355" t="s">
        <v>2849</v>
      </c>
      <c r="F34" s="355" t="s">
        <v>3064</v>
      </c>
      <c r="G34" s="355" t="s">
        <v>2849</v>
      </c>
      <c r="H34" s="714"/>
      <c r="I34" s="714"/>
      <c r="J34" s="714"/>
    </row>
    <row r="35" spans="2:10" ht="33" customHeight="1" x14ac:dyDescent="0.35">
      <c r="B35" s="168">
        <v>2</v>
      </c>
      <c r="C35" s="137" t="s">
        <v>3065</v>
      </c>
      <c r="D35" s="446">
        <v>0</v>
      </c>
      <c r="E35" s="446">
        <v>0</v>
      </c>
      <c r="F35" s="446">
        <v>0</v>
      </c>
      <c r="G35" s="446">
        <v>0</v>
      </c>
      <c r="H35" s="714"/>
      <c r="I35" s="714"/>
      <c r="J35" s="714"/>
    </row>
    <row r="36" spans="2:10" ht="33" customHeight="1" x14ac:dyDescent="0.35">
      <c r="B36" s="168">
        <v>3</v>
      </c>
      <c r="C36" s="137" t="s">
        <v>3066</v>
      </c>
      <c r="D36" s="355" t="s">
        <v>3067</v>
      </c>
      <c r="E36" s="355" t="s">
        <v>3068</v>
      </c>
      <c r="F36" s="355" t="s">
        <v>3069</v>
      </c>
      <c r="G36" s="355" t="s">
        <v>3070</v>
      </c>
      <c r="H36" s="714"/>
      <c r="I36" s="714"/>
      <c r="J36" s="714"/>
    </row>
    <row r="37" spans="2:10" x14ac:dyDescent="0.35">
      <c r="B37" s="714"/>
      <c r="C37" s="714"/>
      <c r="D37" s="714"/>
      <c r="E37" s="714"/>
      <c r="F37" s="714"/>
      <c r="G37" s="714"/>
      <c r="H37" s="714"/>
      <c r="I37" s="714"/>
      <c r="J37" s="714"/>
    </row>
    <row r="38" spans="2:10" x14ac:dyDescent="0.35">
      <c r="B38" s="714"/>
      <c r="C38" s="714"/>
      <c r="D38" s="714"/>
      <c r="E38" s="714"/>
      <c r="F38" s="714"/>
      <c r="G38" s="714"/>
      <c r="H38" s="714"/>
      <c r="I38" s="714"/>
      <c r="J38" s="714"/>
    </row>
    <row r="39" spans="2:10" ht="17.5" x14ac:dyDescent="0.45">
      <c r="B39" s="714"/>
      <c r="C39" s="52" t="s">
        <v>877</v>
      </c>
      <c r="D39" s="16"/>
      <c r="E39" s="16"/>
      <c r="F39" s="16"/>
      <c r="G39" s="16"/>
      <c r="H39" s="16"/>
      <c r="I39" s="16"/>
      <c r="J39" s="16"/>
    </row>
    <row r="40" spans="2:10" ht="16.5" x14ac:dyDescent="0.45">
      <c r="B40" s="714"/>
      <c r="C40" s="16"/>
      <c r="D40" s="16"/>
      <c r="E40" s="16"/>
      <c r="F40" s="16"/>
      <c r="G40" s="16"/>
      <c r="H40" s="16"/>
      <c r="I40" s="16"/>
      <c r="J40" s="16"/>
    </row>
    <row r="41" spans="2:10" ht="16" x14ac:dyDescent="0.45">
      <c r="B41" s="714"/>
      <c r="C41" s="987" t="s">
        <v>878</v>
      </c>
      <c r="D41" s="988"/>
      <c r="E41" s="988"/>
      <c r="F41" s="988"/>
      <c r="G41" s="988"/>
      <c r="H41" s="988"/>
      <c r="I41" s="988"/>
      <c r="J41" s="1095"/>
    </row>
    <row r="42" spans="2:10" x14ac:dyDescent="0.35">
      <c r="B42" s="714"/>
      <c r="C42" s="714"/>
      <c r="D42" s="714"/>
      <c r="E42" s="714"/>
      <c r="F42" s="714"/>
      <c r="G42" s="714"/>
      <c r="H42" s="714"/>
      <c r="I42" s="714"/>
      <c r="J42" s="714"/>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1:10" ht="33.75" customHeight="1" x14ac:dyDescent="0.35"/>
    <row r="2" spans="1:10" ht="48" customHeight="1" x14ac:dyDescent="0.35">
      <c r="B2" s="799" t="s">
        <v>3071</v>
      </c>
      <c r="C2" s="799"/>
      <c r="D2" s="799"/>
      <c r="E2" s="799"/>
      <c r="F2" s="799"/>
      <c r="G2" s="799"/>
      <c r="H2" s="799"/>
      <c r="I2" s="799"/>
      <c r="J2" s="799"/>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3072</v>
      </c>
      <c r="C4" s="266" t="s">
        <v>948</v>
      </c>
      <c r="D4" s="267" t="s">
        <v>3073</v>
      </c>
      <c r="E4" s="267" t="s">
        <v>3074</v>
      </c>
      <c r="F4" s="266" t="s">
        <v>616</v>
      </c>
      <c r="G4" s="267"/>
      <c r="H4" s="267"/>
      <c r="I4" s="337" t="s">
        <v>617</v>
      </c>
      <c r="J4" s="731" t="s">
        <v>444</v>
      </c>
    </row>
    <row r="5" spans="1:10" ht="57.75" customHeight="1" x14ac:dyDescent="0.35">
      <c r="A5" s="458"/>
      <c r="B5" s="266" t="s">
        <v>3075</v>
      </c>
      <c r="C5" s="266" t="s">
        <v>624</v>
      </c>
      <c r="D5" s="267" t="s">
        <v>3076</v>
      </c>
      <c r="E5" s="267" t="s">
        <v>960</v>
      </c>
      <c r="F5" s="266" t="s">
        <v>471</v>
      </c>
      <c r="G5" s="267" t="s">
        <v>961</v>
      </c>
      <c r="H5" s="267" t="s">
        <v>962</v>
      </c>
      <c r="I5" s="338"/>
      <c r="J5" s="731" t="s">
        <v>444</v>
      </c>
    </row>
    <row r="6" spans="1:10" ht="57.75" customHeight="1" x14ac:dyDescent="0.35">
      <c r="B6" s="266" t="s">
        <v>3077</v>
      </c>
      <c r="C6" s="266" t="s">
        <v>940</v>
      </c>
      <c r="D6" s="267" t="s">
        <v>3078</v>
      </c>
      <c r="E6" s="267" t="s">
        <v>964</v>
      </c>
      <c r="F6" s="266" t="s">
        <v>471</v>
      </c>
      <c r="G6" s="267" t="s">
        <v>965</v>
      </c>
      <c r="H6" s="267" t="s">
        <v>966</v>
      </c>
      <c r="I6" s="338"/>
      <c r="J6" s="731" t="s">
        <v>444</v>
      </c>
    </row>
    <row r="7" spans="1:10" ht="57.75" customHeight="1" x14ac:dyDescent="0.35">
      <c r="B7" s="266" t="s">
        <v>3079</v>
      </c>
      <c r="C7" s="266" t="s">
        <v>693</v>
      </c>
      <c r="D7" s="267" t="s">
        <v>3080</v>
      </c>
      <c r="E7" s="267" t="s">
        <v>968</v>
      </c>
      <c r="F7" s="266" t="s">
        <v>471</v>
      </c>
      <c r="G7" s="267" t="s">
        <v>969</v>
      </c>
      <c r="H7" s="267" t="s">
        <v>970</v>
      </c>
      <c r="I7" s="338"/>
      <c r="J7" s="731" t="s">
        <v>444</v>
      </c>
    </row>
    <row r="8" spans="1:10" ht="57.75" customHeight="1" x14ac:dyDescent="0.35">
      <c r="B8" s="266" t="s">
        <v>3081</v>
      </c>
      <c r="C8" s="266" t="s">
        <v>948</v>
      </c>
      <c r="D8" s="267" t="s">
        <v>3082</v>
      </c>
      <c r="E8" s="267" t="s">
        <v>972</v>
      </c>
      <c r="F8" s="266" t="s">
        <v>471</v>
      </c>
      <c r="G8" s="267" t="s">
        <v>3083</v>
      </c>
      <c r="H8" s="267" t="s">
        <v>974</v>
      </c>
      <c r="I8" s="338"/>
      <c r="J8" s="731" t="s">
        <v>444</v>
      </c>
    </row>
    <row r="9" spans="1:10" ht="57.75" customHeight="1" x14ac:dyDescent="0.35">
      <c r="B9" s="266" t="s">
        <v>3084</v>
      </c>
      <c r="C9" s="266" t="s">
        <v>948</v>
      </c>
      <c r="D9" s="267" t="s">
        <v>3082</v>
      </c>
      <c r="E9" s="267" t="s">
        <v>3085</v>
      </c>
      <c r="F9" s="266" t="s">
        <v>443</v>
      </c>
      <c r="G9" s="267" t="s">
        <v>3086</v>
      </c>
      <c r="H9" s="267" t="s">
        <v>3087</v>
      </c>
      <c r="I9" s="338"/>
      <c r="J9" s="731" t="s">
        <v>444</v>
      </c>
    </row>
  </sheetData>
  <mergeCells count="1">
    <mergeCell ref="B2:J2"/>
  </mergeCells>
  <conditionalFormatting sqref="B4:D4">
    <cfRule type="expression" dxfId="137" priority="5">
      <formula>OR($J4="New",$J4="Updated")</formula>
    </cfRule>
  </conditionalFormatting>
  <conditionalFormatting sqref="D3">
    <cfRule type="expression" dxfId="136" priority="1">
      <formula>OR($I3="New",$I3="Updated")</formula>
    </cfRule>
  </conditionalFormatting>
  <conditionalFormatting sqref="E4:G4 B5:I9">
    <cfRule type="expression" dxfId="135" priority="48">
      <formula>OR($J4="New",$J4="Updated")</formula>
    </cfRule>
  </conditionalFormatting>
  <conditionalFormatting sqref="F4">
    <cfRule type="cellIs" dxfId="134" priority="9" stopIfTrue="1" operator="equal">
      <formula>"Validation"</formula>
    </cfRule>
    <cfRule type="cellIs" dxfId="133" priority="10" operator="equal">
      <formula>"Pre-populated"</formula>
    </cfRule>
  </conditionalFormatting>
  <conditionalFormatting sqref="F4:F9">
    <cfRule type="cellIs" dxfId="132" priority="13" stopIfTrue="1" operator="equal">
      <formula>"Validation"</formula>
    </cfRule>
    <cfRule type="cellIs" dxfId="131" priority="14" operator="equal">
      <formula>"Pre-populated"</formula>
    </cfRule>
  </conditionalFormatting>
  <conditionalFormatting sqref="H3:H4">
    <cfRule type="expression" dxfId="130" priority="3">
      <formula>OR($J3="New",$J3="Updated")</formula>
    </cfRule>
  </conditionalFormatting>
  <conditionalFormatting sqref="I4">
    <cfRule type="expression" dxfId="129" priority="2">
      <formula>OR($J4="New",$J4="Updated")</formula>
    </cfRule>
  </conditionalFormatting>
  <conditionalFormatting sqref="J4:J9">
    <cfRule type="cellIs" dxfId="128" priority="11" operator="equal">
      <formula>"Updated"</formula>
    </cfRule>
    <cfRule type="cellIs" dxfId="127"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heetViews>
  <sheetFormatPr defaultRowHeight="14.5" x14ac:dyDescent="0.35"/>
  <cols>
    <col min="1" max="1" width="2" style="2" customWidth="1"/>
    <col min="2" max="2" width="4.26953125" style="2" customWidth="1"/>
    <col min="3" max="3" width="49.453125" style="2" bestFit="1" customWidth="1"/>
    <col min="4" max="9" width="18"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8"/>
      <c r="H4" s="8"/>
      <c r="I4" s="8" t="s">
        <v>394</v>
      </c>
      <c r="J4" s="214" t="str">
        <f>'010'!E8</f>
        <v>1234</v>
      </c>
    </row>
    <row r="5" spans="1:10" s="16" customFormat="1" ht="16.5" x14ac:dyDescent="0.45">
      <c r="A5" s="3"/>
      <c r="B5" s="164"/>
      <c r="C5" s="164"/>
      <c r="D5" s="165"/>
      <c r="E5" s="165"/>
      <c r="F5" s="165"/>
      <c r="G5" s="166"/>
    </row>
    <row r="6" spans="1:10" s="16" customFormat="1" ht="17.5" x14ac:dyDescent="0.45">
      <c r="A6" s="3"/>
      <c r="B6" s="164"/>
      <c r="C6" s="191" t="s">
        <v>3088</v>
      </c>
      <c r="D6" s="163"/>
      <c r="E6" s="163"/>
      <c r="F6" s="163"/>
      <c r="G6" s="8"/>
      <c r="H6" s="171"/>
      <c r="I6" s="171"/>
    </row>
    <row r="7" spans="1:10" s="16" customFormat="1" ht="17.5" x14ac:dyDescent="0.45">
      <c r="A7" s="3"/>
      <c r="B7" s="164"/>
      <c r="C7" s="76"/>
      <c r="D7" s="165"/>
      <c r="E7" s="165"/>
      <c r="F7" s="165"/>
      <c r="G7" s="166"/>
      <c r="H7" s="165"/>
    </row>
    <row r="8" spans="1:10" s="16" customFormat="1" ht="17.5" x14ac:dyDescent="0.45">
      <c r="B8" s="164"/>
      <c r="C8" s="172" t="s">
        <v>2349</v>
      </c>
      <c r="D8" s="173"/>
      <c r="E8" s="173"/>
      <c r="F8" s="173"/>
      <c r="G8" s="174"/>
      <c r="H8" s="173"/>
      <c r="I8" s="175"/>
      <c r="J8" s="714"/>
    </row>
    <row r="9" spans="1:10" s="16" customFormat="1" ht="16.5" x14ac:dyDescent="0.45">
      <c r="J9" s="714"/>
    </row>
    <row r="10" spans="1:10" s="16" customFormat="1" ht="58.5" customHeight="1" x14ac:dyDescent="0.45">
      <c r="C10" s="1019" t="s">
        <v>3089</v>
      </c>
      <c r="D10" s="1020"/>
      <c r="E10" s="1020"/>
      <c r="F10" s="1020"/>
      <c r="G10" s="1020"/>
      <c r="H10" s="1020"/>
      <c r="I10" s="1037"/>
      <c r="J10" s="714"/>
    </row>
    <row r="11" spans="1:10" s="16" customFormat="1" ht="16.5" x14ac:dyDescent="0.45">
      <c r="J11" s="714"/>
    </row>
    <row r="12" spans="1:10" s="16" customFormat="1" ht="17.5" x14ac:dyDescent="0.45">
      <c r="C12" s="176" t="s">
        <v>871</v>
      </c>
      <c r="J12" s="714"/>
    </row>
    <row r="13" spans="1:10" s="16" customFormat="1" ht="17.5" x14ac:dyDescent="0.45">
      <c r="C13" s="176"/>
    </row>
    <row r="14" spans="1:10" s="2" customFormat="1" ht="15" customHeight="1" x14ac:dyDescent="0.45">
      <c r="A14" s="714"/>
      <c r="B14" s="714"/>
      <c r="C14" s="1110"/>
      <c r="D14" s="1013" t="s">
        <v>3051</v>
      </c>
      <c r="E14" s="1013"/>
      <c r="F14" s="1013"/>
      <c r="G14" s="1013"/>
      <c r="H14" s="1013"/>
      <c r="I14" s="1013"/>
      <c r="J14" s="3"/>
    </row>
    <row r="15" spans="1:10" s="2" customFormat="1" ht="16" x14ac:dyDescent="0.45">
      <c r="A15" s="714"/>
      <c r="B15" s="714"/>
      <c r="C15" s="1111"/>
      <c r="D15" s="567" t="s">
        <v>846</v>
      </c>
      <c r="E15" s="567" t="s">
        <v>847</v>
      </c>
      <c r="F15" s="567" t="s">
        <v>848</v>
      </c>
      <c r="G15" s="567" t="s">
        <v>849</v>
      </c>
      <c r="H15" s="567" t="s">
        <v>850</v>
      </c>
      <c r="I15" s="567" t="s">
        <v>852</v>
      </c>
      <c r="J15" s="3"/>
    </row>
    <row r="16" spans="1:10" s="2" customFormat="1" ht="28.15" customHeight="1" x14ac:dyDescent="0.45">
      <c r="A16" s="714"/>
      <c r="B16" s="714"/>
      <c r="C16" s="57" t="s">
        <v>3090</v>
      </c>
      <c r="D16" s="576" t="s">
        <v>3091</v>
      </c>
      <c r="E16" s="576" t="s">
        <v>3092</v>
      </c>
      <c r="F16" s="576" t="s">
        <v>3093</v>
      </c>
      <c r="G16" s="576" t="s">
        <v>3094</v>
      </c>
      <c r="H16" s="576" t="s">
        <v>3095</v>
      </c>
      <c r="I16" s="576" t="s">
        <v>3096</v>
      </c>
      <c r="J16" s="3"/>
    </row>
    <row r="17" spans="3:10" s="2" customFormat="1" ht="28.15" customHeight="1" x14ac:dyDescent="0.45">
      <c r="C17" s="57" t="s">
        <v>3056</v>
      </c>
      <c r="D17" s="576" t="s">
        <v>3097</v>
      </c>
      <c r="E17" s="576" t="s">
        <v>3098</v>
      </c>
      <c r="F17" s="576" t="s">
        <v>3099</v>
      </c>
      <c r="G17" s="576" t="s">
        <v>3100</v>
      </c>
      <c r="H17" s="576" t="s">
        <v>3101</v>
      </c>
      <c r="I17" s="576" t="s">
        <v>3102</v>
      </c>
      <c r="J17" s="3"/>
    </row>
    <row r="18" spans="3:10" s="2" customFormat="1" ht="28.15" customHeight="1" x14ac:dyDescent="0.45">
      <c r="C18" s="57" t="s">
        <v>3057</v>
      </c>
      <c r="D18" s="576" t="s">
        <v>3103</v>
      </c>
      <c r="E18" s="576" t="s">
        <v>3104</v>
      </c>
      <c r="F18" s="576" t="s">
        <v>3105</v>
      </c>
      <c r="G18" s="576" t="s">
        <v>3106</v>
      </c>
      <c r="H18" s="576" t="s">
        <v>3107</v>
      </c>
      <c r="I18" s="576" t="s">
        <v>3108</v>
      </c>
      <c r="J18" s="3"/>
    </row>
    <row r="19" spans="3:10" s="2" customFormat="1" ht="66" customHeight="1" x14ac:dyDescent="0.45">
      <c r="C19" s="57" t="s">
        <v>3109</v>
      </c>
      <c r="D19" s="584" t="s">
        <v>3110</v>
      </c>
      <c r="E19" s="584" t="s">
        <v>3110</v>
      </c>
      <c r="F19" s="584" t="s">
        <v>3110</v>
      </c>
      <c r="G19" s="584" t="s">
        <v>3110</v>
      </c>
      <c r="H19" s="584" t="s">
        <v>3110</v>
      </c>
      <c r="I19" s="584" t="s">
        <v>3110</v>
      </c>
      <c r="J19" s="3"/>
    </row>
    <row r="20" spans="3:10" s="2" customFormat="1" ht="85.5" customHeight="1" x14ac:dyDescent="0.45">
      <c r="C20" s="57" t="s">
        <v>3111</v>
      </c>
      <c r="D20" s="584" t="s">
        <v>3112</v>
      </c>
      <c r="E20" s="584" t="s">
        <v>3112</v>
      </c>
      <c r="F20" s="584" t="s">
        <v>3112</v>
      </c>
      <c r="G20" s="584" t="s">
        <v>3112</v>
      </c>
      <c r="H20" s="584" t="s">
        <v>3112</v>
      </c>
      <c r="I20" s="584" t="s">
        <v>3113</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64" customWidth="1"/>
    <col min="3" max="3" width="29" style="264" customWidth="1"/>
    <col min="4" max="5" width="28" style="260" customWidth="1"/>
    <col min="6" max="6" width="9.7265625" style="260" customWidth="1"/>
    <col min="7" max="7" width="44.26953125" style="260" customWidth="1"/>
    <col min="8" max="8" width="40.7265625" style="260" customWidth="1"/>
    <col min="9" max="16384" width="9.26953125" style="241"/>
  </cols>
  <sheetData>
    <row r="1" spans="2:9" ht="29.25" customHeight="1" x14ac:dyDescent="0.35"/>
    <row r="2" spans="2:9" ht="48" customHeight="1" x14ac:dyDescent="0.35">
      <c r="B2" s="799" t="s">
        <v>3114</v>
      </c>
      <c r="C2" s="799"/>
      <c r="D2" s="799"/>
      <c r="E2" s="799"/>
      <c r="F2" s="799"/>
      <c r="G2" s="799"/>
      <c r="H2" s="799"/>
      <c r="I2" s="799"/>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3115</v>
      </c>
      <c r="C4" s="337" t="s">
        <v>3116</v>
      </c>
      <c r="D4" s="267" t="s">
        <v>3117</v>
      </c>
      <c r="E4" s="267" t="s">
        <v>3118</v>
      </c>
      <c r="F4" s="266" t="s">
        <v>443</v>
      </c>
      <c r="G4" s="267" t="s">
        <v>3119</v>
      </c>
      <c r="H4" s="338"/>
      <c r="I4" s="346" t="s">
        <v>444</v>
      </c>
    </row>
  </sheetData>
  <mergeCells count="1">
    <mergeCell ref="B2:I2"/>
  </mergeCells>
  <conditionalFormatting sqref="B4:H4">
    <cfRule type="expression" dxfId="126" priority="9">
      <formula>OR($I4="New",$I4="Updated")</formula>
    </cfRule>
  </conditionalFormatting>
  <conditionalFormatting sqref="D3">
    <cfRule type="expression" dxfId="125" priority="1">
      <formula>OR($I3="New",$I3="Updated")</formula>
    </cfRule>
  </conditionalFormatting>
  <conditionalFormatting sqref="F4">
    <cfRule type="cellIs" dxfId="124" priority="5" stopIfTrue="1" operator="equal">
      <formula>"Validation"</formula>
    </cfRule>
    <cfRule type="cellIs" dxfId="123" priority="6" operator="equal">
      <formula>"Pre-populated"</formula>
    </cfRule>
  </conditionalFormatting>
  <conditionalFormatting sqref="I4">
    <cfRule type="cellIs" dxfId="122" priority="7" operator="equal">
      <formula>"Updated"</formula>
    </cfRule>
    <cfRule type="cellIs" dxfId="121"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heetViews>
  <sheetFormatPr defaultRowHeight="14.5" x14ac:dyDescent="0.35"/>
  <cols>
    <col min="1" max="1" width="2" style="2" customWidth="1"/>
    <col min="2" max="3" width="4.26953125" style="2" customWidth="1"/>
    <col min="4" max="4" width="49.453125" style="2" bestFit="1" customWidth="1"/>
    <col min="5" max="6" width="25.26953125" style="2" customWidth="1"/>
    <col min="11" max="11" width="34.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70"/>
      <c r="E4" s="163"/>
      <c r="F4" s="163"/>
      <c r="G4" s="163"/>
      <c r="H4" s="8"/>
      <c r="I4" s="171"/>
      <c r="J4" s="171"/>
      <c r="K4" s="8" t="s">
        <v>394</v>
      </c>
      <c r="L4" s="9" t="str">
        <f>'010'!E8</f>
        <v>1234</v>
      </c>
    </row>
    <row r="5" spans="1:12" s="16" customFormat="1" ht="16.5" x14ac:dyDescent="0.45">
      <c r="A5" s="3"/>
      <c r="B5" s="164"/>
      <c r="C5" s="164"/>
      <c r="D5" s="164"/>
      <c r="E5" s="165"/>
      <c r="F5" s="165"/>
      <c r="G5" s="165"/>
      <c r="H5" s="166"/>
    </row>
    <row r="6" spans="1:12" s="16" customFormat="1" ht="17.5" x14ac:dyDescent="0.45">
      <c r="A6" s="3"/>
      <c r="B6" s="164"/>
      <c r="C6" s="191" t="s">
        <v>3120</v>
      </c>
      <c r="D6" s="191"/>
      <c r="E6" s="163"/>
      <c r="F6" s="163"/>
      <c r="G6" s="163"/>
      <c r="H6" s="8"/>
      <c r="I6" s="171"/>
      <c r="J6" s="171"/>
      <c r="K6" s="171"/>
    </row>
    <row r="7" spans="1:12" s="16" customFormat="1" ht="17.5" x14ac:dyDescent="0.45">
      <c r="A7" s="3"/>
      <c r="B7" s="164"/>
      <c r="C7" s="164"/>
      <c r="D7" s="76"/>
      <c r="E7" s="165"/>
      <c r="F7" s="165"/>
      <c r="G7" s="165"/>
      <c r="H7" s="166"/>
      <c r="I7" s="165"/>
    </row>
    <row r="8" spans="1:12" s="16" customFormat="1" ht="17.5" x14ac:dyDescent="0.45">
      <c r="B8" s="164"/>
      <c r="C8" s="172" t="s">
        <v>2349</v>
      </c>
      <c r="D8" s="172"/>
      <c r="E8" s="173"/>
      <c r="F8" s="173"/>
      <c r="G8" s="173"/>
      <c r="H8" s="174"/>
      <c r="I8" s="173"/>
      <c r="J8" s="175"/>
      <c r="K8" s="175"/>
      <c r="L8" s="175"/>
    </row>
    <row r="9" spans="1:12" s="16" customFormat="1" ht="16.5" x14ac:dyDescent="0.45"/>
    <row r="10" spans="1:12" s="16" customFormat="1" ht="39" customHeight="1" x14ac:dyDescent="0.45">
      <c r="C10" s="1112" t="s">
        <v>3121</v>
      </c>
      <c r="D10" s="1113"/>
      <c r="E10" s="1113"/>
      <c r="F10" s="1113"/>
      <c r="G10" s="1113"/>
      <c r="H10" s="1113"/>
      <c r="I10" s="1113"/>
      <c r="J10" s="1113"/>
      <c r="K10" s="1114"/>
      <c r="L10" s="531"/>
    </row>
    <row r="11" spans="1:12" s="16" customFormat="1" ht="16.5" x14ac:dyDescent="0.45"/>
    <row r="12" spans="1:12" s="16" customFormat="1" ht="17.5" x14ac:dyDescent="0.45">
      <c r="C12" s="176" t="s">
        <v>871</v>
      </c>
      <c r="D12" s="176"/>
    </row>
    <row r="13" spans="1:12" ht="16" x14ac:dyDescent="0.35">
      <c r="A13" s="714"/>
      <c r="B13" s="714"/>
      <c r="C13" s="1096"/>
      <c r="D13" s="1097"/>
      <c r="E13" s="278" t="s">
        <v>502</v>
      </c>
      <c r="F13" s="278" t="s">
        <v>503</v>
      </c>
      <c r="K13" s="714"/>
      <c r="L13" s="714"/>
    </row>
    <row r="14" spans="1:12" ht="16" x14ac:dyDescent="0.35">
      <c r="A14" s="714"/>
      <c r="B14" s="714"/>
      <c r="C14" s="1100"/>
      <c r="D14" s="1101"/>
      <c r="E14" s="585" t="s">
        <v>3122</v>
      </c>
      <c r="F14" s="574" t="s">
        <v>3123</v>
      </c>
      <c r="I14" s="714"/>
      <c r="K14" s="714"/>
      <c r="L14" s="714"/>
    </row>
    <row r="15" spans="1:12" ht="25.5" customHeight="1" x14ac:dyDescent="0.35">
      <c r="A15" s="714"/>
      <c r="B15" s="714"/>
      <c r="C15" s="168">
        <v>1</v>
      </c>
      <c r="D15" s="60" t="s">
        <v>3124</v>
      </c>
      <c r="E15" s="586">
        <v>0</v>
      </c>
      <c r="F15" s="1115"/>
      <c r="I15" s="714"/>
      <c r="K15" s="714"/>
      <c r="L15" s="714"/>
    </row>
    <row r="16" spans="1:12" ht="25.5" customHeight="1" x14ac:dyDescent="0.35">
      <c r="A16" s="714"/>
      <c r="B16" s="714"/>
      <c r="C16" s="168">
        <v>2</v>
      </c>
      <c r="D16" s="57" t="s">
        <v>3125</v>
      </c>
      <c r="E16" s="563">
        <v>99.5</v>
      </c>
      <c r="F16" s="1116"/>
      <c r="I16" s="714"/>
      <c r="K16" s="714"/>
      <c r="L16" s="714"/>
    </row>
    <row r="17" spans="2:12" ht="25.5" customHeight="1" x14ac:dyDescent="0.35">
      <c r="B17" s="714"/>
      <c r="C17" s="168">
        <v>3</v>
      </c>
      <c r="D17" s="57" t="s">
        <v>3126</v>
      </c>
      <c r="E17" s="587">
        <v>0.95</v>
      </c>
      <c r="F17" s="1116"/>
      <c r="I17" s="714"/>
      <c r="K17" s="714"/>
      <c r="L17" s="714"/>
    </row>
    <row r="18" spans="2:12" ht="35.25" customHeight="1" x14ac:dyDescent="0.35">
      <c r="B18" s="714"/>
      <c r="C18" s="168">
        <v>4</v>
      </c>
      <c r="D18" s="57" t="s">
        <v>3127</v>
      </c>
      <c r="E18" s="588" t="s">
        <v>3128</v>
      </c>
      <c r="F18" s="1117"/>
      <c r="K18" s="714"/>
      <c r="L18" s="714"/>
    </row>
    <row r="19" spans="2:12" ht="25.5" customHeight="1" x14ac:dyDescent="0.35">
      <c r="B19" s="714"/>
      <c r="C19" s="168">
        <v>5</v>
      </c>
      <c r="D19" s="60" t="s">
        <v>3129</v>
      </c>
      <c r="E19" s="446">
        <v>0</v>
      </c>
      <c r="F19" s="446">
        <v>0</v>
      </c>
      <c r="K19" s="714"/>
      <c r="L19" s="714"/>
    </row>
    <row r="20" spans="2:12" ht="25.5" customHeight="1" x14ac:dyDescent="0.35">
      <c r="B20" s="714"/>
      <c r="C20" s="168">
        <v>6</v>
      </c>
      <c r="D20" s="60" t="s">
        <v>3130</v>
      </c>
      <c r="E20" s="446">
        <v>0</v>
      </c>
      <c r="F20" s="446">
        <v>0</v>
      </c>
      <c r="K20" s="714"/>
      <c r="L20" s="714"/>
    </row>
    <row r="22" spans="2:12" s="16" customFormat="1" ht="17.5" x14ac:dyDescent="0.45">
      <c r="B22" s="164"/>
      <c r="C22" s="164"/>
      <c r="D22" s="172" t="s">
        <v>2369</v>
      </c>
      <c r="E22" s="173"/>
      <c r="F22" s="173"/>
      <c r="G22" s="173"/>
      <c r="H22" s="174"/>
      <c r="I22" s="173"/>
      <c r="J22" s="175"/>
      <c r="K22" s="175"/>
      <c r="L22" s="175"/>
    </row>
    <row r="23" spans="2:12" s="16" customFormat="1" ht="16.5" x14ac:dyDescent="0.45"/>
    <row r="24" spans="2:12" s="16" customFormat="1" ht="50.25" customHeight="1" x14ac:dyDescent="0.45">
      <c r="C24" s="1124" t="s">
        <v>3131</v>
      </c>
      <c r="D24" s="1125"/>
      <c r="E24" s="1125"/>
      <c r="F24" s="1125"/>
      <c r="G24" s="1125"/>
      <c r="H24" s="1125"/>
      <c r="I24" s="1125"/>
      <c r="J24" s="1125"/>
      <c r="K24" s="1126"/>
      <c r="L24" s="569"/>
    </row>
    <row r="25" spans="2:12" s="16" customFormat="1" ht="16.5" x14ac:dyDescent="0.45"/>
    <row r="26" spans="2:12" s="16" customFormat="1" ht="17.5" x14ac:dyDescent="0.45">
      <c r="D26" s="176" t="s">
        <v>871</v>
      </c>
    </row>
    <row r="27" spans="2:12" ht="16" x14ac:dyDescent="0.35">
      <c r="B27" s="714"/>
      <c r="C27" s="1096"/>
      <c r="D27" s="1097"/>
      <c r="E27" s="278" t="s">
        <v>524</v>
      </c>
      <c r="F27" s="278" t="s">
        <v>525</v>
      </c>
      <c r="K27" s="714"/>
      <c r="L27" s="714"/>
    </row>
    <row r="28" spans="2:12" ht="16" x14ac:dyDescent="0.35">
      <c r="B28" s="714"/>
      <c r="C28" s="1100"/>
      <c r="D28" s="1101"/>
      <c r="E28" s="589" t="s">
        <v>500</v>
      </c>
      <c r="F28" s="445" t="s">
        <v>501</v>
      </c>
      <c r="K28" s="714"/>
      <c r="L28" s="714"/>
    </row>
    <row r="29" spans="2:12" ht="32" x14ac:dyDescent="0.35">
      <c r="B29" s="714"/>
      <c r="C29" s="168">
        <v>1</v>
      </c>
      <c r="D29" s="279" t="s">
        <v>3132</v>
      </c>
      <c r="E29" s="150" t="s">
        <v>3064</v>
      </c>
      <c r="F29" s="150" t="s">
        <v>2849</v>
      </c>
      <c r="K29" s="714"/>
      <c r="L29" s="714"/>
    </row>
    <row r="31" spans="2:12" s="16" customFormat="1" ht="17.5" x14ac:dyDescent="0.45">
      <c r="B31" s="164"/>
      <c r="C31" s="164"/>
      <c r="D31" s="172" t="s">
        <v>2529</v>
      </c>
      <c r="E31" s="173"/>
      <c r="F31" s="173"/>
      <c r="G31" s="173"/>
      <c r="H31" s="174"/>
      <c r="I31" s="173"/>
      <c r="J31" s="175"/>
      <c r="K31" s="175"/>
      <c r="L31" s="175"/>
    </row>
    <row r="32" spans="2:12" s="16" customFormat="1" ht="16.5" x14ac:dyDescent="0.45"/>
    <row r="33" spans="3:12" s="120" customFormat="1" ht="22.5" customHeight="1" x14ac:dyDescent="0.25">
      <c r="C33" s="1112" t="s">
        <v>3133</v>
      </c>
      <c r="D33" s="1113"/>
      <c r="E33" s="1113"/>
      <c r="F33" s="1113"/>
      <c r="G33" s="1113"/>
      <c r="H33" s="1113"/>
      <c r="I33" s="1113"/>
      <c r="J33" s="1113"/>
      <c r="K33" s="1114"/>
      <c r="L33" s="77"/>
    </row>
    <row r="34" spans="3:12" s="16" customFormat="1" ht="16.5" x14ac:dyDescent="0.45"/>
    <row r="35" spans="3:12" s="16" customFormat="1" ht="17.5" x14ac:dyDescent="0.45">
      <c r="D35" s="176" t="s">
        <v>871</v>
      </c>
    </row>
    <row r="37" spans="3:12" ht="15" customHeight="1" x14ac:dyDescent="0.35">
      <c r="C37" s="1118" t="s">
        <v>3134</v>
      </c>
      <c r="D37" s="1119"/>
      <c r="E37" s="1070" t="s">
        <v>3135</v>
      </c>
      <c r="F37" s="1013"/>
      <c r="K37" s="714"/>
      <c r="L37" s="714"/>
    </row>
    <row r="38" spans="3:12" ht="15" customHeight="1" x14ac:dyDescent="0.35">
      <c r="C38" s="1120"/>
      <c r="D38" s="1121"/>
      <c r="E38" s="278" t="s">
        <v>526</v>
      </c>
      <c r="F38" s="278" t="s">
        <v>527</v>
      </c>
      <c r="K38" s="714"/>
      <c r="L38" s="714"/>
    </row>
    <row r="39" spans="3:12" ht="16" x14ac:dyDescent="0.35">
      <c r="C39" s="1122"/>
      <c r="D39" s="1123"/>
      <c r="E39" s="582" t="s">
        <v>500</v>
      </c>
      <c r="F39" s="567" t="s">
        <v>501</v>
      </c>
      <c r="K39" s="714"/>
      <c r="L39" s="714"/>
    </row>
    <row r="40" spans="3:12" ht="23.25" customHeight="1" x14ac:dyDescent="0.35">
      <c r="C40" s="168">
        <v>1</v>
      </c>
      <c r="D40" s="60" t="s">
        <v>2827</v>
      </c>
      <c r="E40" s="446">
        <v>0</v>
      </c>
      <c r="F40" s="446">
        <v>0</v>
      </c>
      <c r="K40" s="714"/>
      <c r="L40" s="714"/>
    </row>
    <row r="41" spans="3:12" ht="23.25" customHeight="1" x14ac:dyDescent="0.35">
      <c r="C41" s="168">
        <v>2</v>
      </c>
      <c r="D41" s="57" t="s">
        <v>3136</v>
      </c>
      <c r="E41" s="446">
        <v>0</v>
      </c>
      <c r="F41" s="446">
        <v>0</v>
      </c>
      <c r="K41" s="714"/>
      <c r="L41" s="714"/>
    </row>
    <row r="42" spans="3:12" ht="23.25" customHeight="1" x14ac:dyDescent="0.35">
      <c r="C42" s="168">
        <v>3</v>
      </c>
      <c r="D42" s="57" t="s">
        <v>3137</v>
      </c>
      <c r="E42" s="446">
        <v>0</v>
      </c>
      <c r="F42" s="446">
        <v>0</v>
      </c>
      <c r="K42" s="714"/>
      <c r="L42" s="714"/>
    </row>
    <row r="43" spans="3:12" ht="23.25" customHeight="1" x14ac:dyDescent="0.35">
      <c r="C43" s="168">
        <v>4</v>
      </c>
      <c r="D43" s="60" t="s">
        <v>2837</v>
      </c>
      <c r="E43" s="446">
        <v>0</v>
      </c>
      <c r="F43" s="446">
        <v>0</v>
      </c>
      <c r="K43" s="714"/>
      <c r="L43" s="714"/>
    </row>
    <row r="44" spans="3:12" ht="23.25" customHeight="1" x14ac:dyDescent="0.35">
      <c r="C44" s="168">
        <v>5</v>
      </c>
      <c r="D44" s="57" t="s">
        <v>3138</v>
      </c>
      <c r="E44" s="446">
        <v>0</v>
      </c>
      <c r="F44" s="446">
        <v>0</v>
      </c>
      <c r="K44" s="714"/>
      <c r="L44" s="714"/>
    </row>
    <row r="45" spans="3:12" ht="23.25" customHeight="1" x14ac:dyDescent="0.35">
      <c r="C45" s="168">
        <v>6</v>
      </c>
      <c r="D45" s="57" t="s">
        <v>3139</v>
      </c>
      <c r="E45" s="446">
        <v>0</v>
      </c>
      <c r="F45" s="446">
        <v>0</v>
      </c>
      <c r="K45" s="714"/>
      <c r="L45" s="714"/>
    </row>
    <row r="46" spans="3:12" ht="23.25" customHeight="1" x14ac:dyDescent="0.35">
      <c r="C46" s="168">
        <v>7</v>
      </c>
      <c r="D46" s="60" t="s">
        <v>2839</v>
      </c>
      <c r="E46" s="446">
        <v>0</v>
      </c>
      <c r="F46" s="446">
        <v>0</v>
      </c>
      <c r="K46" s="714"/>
      <c r="L46" s="714"/>
    </row>
    <row r="47" spans="3:12" ht="23.25" customHeight="1" x14ac:dyDescent="0.35">
      <c r="C47" s="168">
        <v>8</v>
      </c>
      <c r="D47" s="60" t="s">
        <v>2843</v>
      </c>
      <c r="E47" s="446">
        <v>0</v>
      </c>
      <c r="F47" s="446">
        <v>0</v>
      </c>
      <c r="K47" s="714"/>
      <c r="L47" s="714"/>
    </row>
    <row r="48" spans="3:12" ht="23.25" customHeight="1" x14ac:dyDescent="0.35">
      <c r="C48" s="168">
        <v>9</v>
      </c>
      <c r="D48" s="60" t="s">
        <v>3140</v>
      </c>
      <c r="E48" s="446">
        <v>0</v>
      </c>
      <c r="F48" s="446">
        <v>0</v>
      </c>
      <c r="K48" s="714"/>
      <c r="L48" s="714"/>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heetViews>
  <sheetFormatPr defaultColWidth="21.453125" defaultRowHeight="14.5" x14ac:dyDescent="0.35"/>
  <cols>
    <col min="1" max="1" width="1.54296875" style="2" customWidth="1"/>
    <col min="2" max="2" width="4.26953125" style="2" customWidth="1"/>
    <col min="3" max="3" width="29.26953125" style="2" customWidth="1"/>
    <col min="4" max="4" width="33.7265625" customWidth="1"/>
    <col min="5" max="5" width="33.54296875" customWidth="1"/>
    <col min="9" max="9" width="12.2695312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171"/>
      <c r="H4" s="171"/>
      <c r="I4" s="8" t="s">
        <v>394</v>
      </c>
      <c r="J4" s="9" t="str">
        <f>'010'!E8</f>
        <v>1234</v>
      </c>
    </row>
    <row r="5" spans="1:10" s="16" customFormat="1" ht="16.5" x14ac:dyDescent="0.45">
      <c r="A5" s="3"/>
      <c r="B5" s="164"/>
      <c r="C5" s="164"/>
      <c r="D5" s="165"/>
      <c r="E5" s="165"/>
      <c r="F5" s="165"/>
    </row>
    <row r="6" spans="1:10" s="16" customFormat="1" ht="17.5" x14ac:dyDescent="0.45">
      <c r="A6" s="3"/>
      <c r="B6" s="164"/>
      <c r="C6" s="191" t="s">
        <v>3141</v>
      </c>
      <c r="D6" s="163"/>
      <c r="E6" s="163"/>
      <c r="F6" s="163"/>
      <c r="G6" s="171"/>
      <c r="H6" s="171"/>
      <c r="I6" s="171"/>
    </row>
    <row r="7" spans="1:10" s="16" customFormat="1" ht="17.5" x14ac:dyDescent="0.45">
      <c r="A7" s="3"/>
      <c r="B7" s="164"/>
      <c r="C7" s="76"/>
      <c r="D7" s="165"/>
      <c r="E7" s="165"/>
      <c r="F7" s="165"/>
      <c r="G7" s="166"/>
      <c r="H7" s="165"/>
    </row>
    <row r="8" spans="1:10" s="16" customFormat="1" ht="17.5" x14ac:dyDescent="0.45">
      <c r="B8" s="164"/>
      <c r="C8" s="172" t="s">
        <v>2349</v>
      </c>
      <c r="D8" s="173"/>
      <c r="E8" s="173"/>
      <c r="F8" s="173"/>
      <c r="G8" s="174"/>
      <c r="H8" s="173"/>
      <c r="I8" s="175"/>
      <c r="J8" s="175"/>
    </row>
    <row r="9" spans="1:10" s="16" customFormat="1" ht="16.5" x14ac:dyDescent="0.45"/>
    <row r="10" spans="1:10" s="16" customFormat="1" ht="66.75" customHeight="1" x14ac:dyDescent="0.45">
      <c r="C10" s="1000" t="s">
        <v>3142</v>
      </c>
      <c r="D10" s="1001"/>
      <c r="E10" s="1001"/>
      <c r="F10" s="1001"/>
      <c r="G10" s="1001"/>
      <c r="H10" s="1001"/>
      <c r="I10" s="1041"/>
    </row>
    <row r="11" spans="1:10" s="16" customFormat="1" ht="16.5" x14ac:dyDescent="0.45"/>
    <row r="12" spans="1:10" s="16" customFormat="1" ht="17.5" x14ac:dyDescent="0.45">
      <c r="C12" s="176" t="s">
        <v>871</v>
      </c>
    </row>
    <row r="14" spans="1:10" ht="27" customHeight="1" x14ac:dyDescent="0.35">
      <c r="A14" s="714"/>
      <c r="B14" s="714"/>
      <c r="C14" s="590"/>
      <c r="D14" s="590" t="s">
        <v>501</v>
      </c>
      <c r="E14" s="590" t="s">
        <v>523</v>
      </c>
      <c r="I14" s="714"/>
      <c r="J14" s="714"/>
    </row>
    <row r="15" spans="1:10" ht="30.75" customHeight="1" x14ac:dyDescent="0.35">
      <c r="A15" s="714"/>
      <c r="B15" s="714"/>
      <c r="C15" s="348" t="s">
        <v>3132</v>
      </c>
      <c r="D15" s="576" t="s">
        <v>866</v>
      </c>
      <c r="E15" s="333"/>
      <c r="I15" s="714"/>
      <c r="J15" s="714"/>
    </row>
    <row r="16" spans="1:10" ht="16" x14ac:dyDescent="0.35">
      <c r="A16" s="714"/>
      <c r="B16" s="714"/>
      <c r="C16" s="1128"/>
      <c r="D16" s="1129"/>
      <c r="E16" s="1129"/>
      <c r="I16" s="714"/>
      <c r="J16" s="714"/>
    </row>
    <row r="17" spans="2:10" ht="30.75" customHeight="1" x14ac:dyDescent="0.35">
      <c r="B17" s="714"/>
      <c r="C17" s="147" t="s">
        <v>3143</v>
      </c>
      <c r="D17" s="591" t="s">
        <v>3144</v>
      </c>
      <c r="E17" s="592" t="s">
        <v>3145</v>
      </c>
      <c r="I17" s="714"/>
      <c r="J17" s="714"/>
    </row>
    <row r="18" spans="2:10" ht="30.75" customHeight="1" x14ac:dyDescent="0.35">
      <c r="B18" s="714"/>
      <c r="C18" s="147" t="s">
        <v>3146</v>
      </c>
      <c r="D18" s="591" t="s">
        <v>3147</v>
      </c>
      <c r="E18" s="592" t="s">
        <v>3148</v>
      </c>
      <c r="I18" s="714"/>
      <c r="J18" s="714"/>
    </row>
    <row r="20" spans="2:10" s="16" customFormat="1" ht="17.5" x14ac:dyDescent="0.45">
      <c r="B20" s="164"/>
      <c r="C20" s="172" t="s">
        <v>2369</v>
      </c>
      <c r="D20" s="173"/>
      <c r="E20" s="173"/>
      <c r="F20" s="173"/>
      <c r="G20" s="174"/>
      <c r="H20" s="173"/>
      <c r="I20" s="175"/>
      <c r="J20" s="175"/>
    </row>
    <row r="21" spans="2:10" s="16" customFormat="1" ht="16.5" x14ac:dyDescent="0.45">
      <c r="I21" s="714"/>
      <c r="J21" s="714"/>
    </row>
    <row r="22" spans="2:10" s="16" customFormat="1" ht="48.75" customHeight="1" x14ac:dyDescent="0.45">
      <c r="C22" s="1000" t="s">
        <v>3149</v>
      </c>
      <c r="D22" s="1001"/>
      <c r="E22" s="1001"/>
      <c r="F22" s="1001"/>
      <c r="G22" s="1001"/>
      <c r="H22" s="1001"/>
      <c r="I22" s="1041"/>
      <c r="J22" s="714"/>
    </row>
    <row r="23" spans="2:10" s="16" customFormat="1" ht="16.5" x14ac:dyDescent="0.45">
      <c r="I23" s="714"/>
      <c r="J23" s="714"/>
    </row>
    <row r="24" spans="2:10" s="16" customFormat="1" ht="17.5" x14ac:dyDescent="0.45">
      <c r="C24" s="176" t="s">
        <v>871</v>
      </c>
    </row>
    <row r="26" spans="2:10" ht="24.75" customHeight="1" x14ac:dyDescent="0.35">
      <c r="B26" s="714"/>
      <c r="C26" s="153"/>
      <c r="D26" s="177" t="s">
        <v>500</v>
      </c>
      <c r="E26" s="177" t="s">
        <v>501</v>
      </c>
      <c r="I26" s="714"/>
      <c r="J26" s="714"/>
    </row>
    <row r="27" spans="2:10" ht="69" customHeight="1" x14ac:dyDescent="0.35">
      <c r="B27" s="714"/>
      <c r="C27" s="139" t="s">
        <v>3150</v>
      </c>
      <c r="D27" s="92" t="s">
        <v>3151</v>
      </c>
      <c r="E27" s="92" t="s">
        <v>3152</v>
      </c>
      <c r="I27" s="714"/>
      <c r="J27" s="714"/>
    </row>
    <row r="28" spans="2:10" ht="25.5" customHeight="1" x14ac:dyDescent="0.35">
      <c r="B28" s="714"/>
      <c r="C28" s="593"/>
      <c r="D28" s="1127" t="s">
        <v>3153</v>
      </c>
      <c r="E28" s="1127"/>
      <c r="I28" s="714"/>
      <c r="J28" s="714"/>
    </row>
    <row r="29" spans="2:10" ht="32.25" customHeight="1" x14ac:dyDescent="0.35">
      <c r="B29" s="714"/>
      <c r="C29" s="215" t="s">
        <v>2827</v>
      </c>
      <c r="D29" s="92" t="s">
        <v>3154</v>
      </c>
      <c r="E29" s="92" t="s">
        <v>3155</v>
      </c>
      <c r="I29" s="714"/>
      <c r="J29" s="714"/>
    </row>
    <row r="30" spans="2:10" ht="32.25" customHeight="1" x14ac:dyDescent="0.35">
      <c r="B30" s="714"/>
      <c r="C30" s="216" t="s">
        <v>2988</v>
      </c>
      <c r="D30" s="92" t="s">
        <v>3156</v>
      </c>
      <c r="E30" s="92" t="s">
        <v>3157</v>
      </c>
      <c r="I30" s="714"/>
      <c r="J30" s="714"/>
    </row>
    <row r="31" spans="2:10" ht="32.25" customHeight="1" x14ac:dyDescent="0.35">
      <c r="B31" s="714"/>
      <c r="C31" s="216" t="s">
        <v>2834</v>
      </c>
      <c r="D31" s="92" t="s">
        <v>3158</v>
      </c>
      <c r="E31" s="92" t="s">
        <v>3159</v>
      </c>
      <c r="I31" s="714"/>
      <c r="J31" s="714"/>
    </row>
    <row r="32" spans="2:10" ht="32.25" customHeight="1" x14ac:dyDescent="0.35">
      <c r="B32" s="714"/>
      <c r="C32" s="147" t="s">
        <v>2837</v>
      </c>
      <c r="D32" s="92" t="s">
        <v>3160</v>
      </c>
      <c r="E32" s="92" t="s">
        <v>3161</v>
      </c>
      <c r="I32" s="714"/>
      <c r="J32" s="714"/>
    </row>
    <row r="33" spans="3:5" ht="32.25" customHeight="1" x14ac:dyDescent="0.35">
      <c r="C33" s="216" t="s">
        <v>3162</v>
      </c>
      <c r="D33" s="92" t="s">
        <v>3163</v>
      </c>
      <c r="E33" s="92" t="s">
        <v>3164</v>
      </c>
    </row>
    <row r="34" spans="3:5" ht="32.25" customHeight="1" x14ac:dyDescent="0.35">
      <c r="C34" s="216" t="s">
        <v>3165</v>
      </c>
      <c r="D34" s="92" t="s">
        <v>3166</v>
      </c>
      <c r="E34" s="92" t="s">
        <v>3167</v>
      </c>
    </row>
    <row r="35" spans="3:5" ht="32.25" customHeight="1" x14ac:dyDescent="0.35">
      <c r="C35" s="147" t="s">
        <v>2839</v>
      </c>
      <c r="D35" s="92" t="s">
        <v>3168</v>
      </c>
      <c r="E35" s="92" t="s">
        <v>3169</v>
      </c>
    </row>
    <row r="36" spans="3:5" ht="32.25" customHeight="1" x14ac:dyDescent="0.35">
      <c r="C36" s="147" t="s">
        <v>2843</v>
      </c>
      <c r="D36" s="92" t="s">
        <v>3170</v>
      </c>
      <c r="E36" s="92" t="s">
        <v>3171</v>
      </c>
    </row>
    <row r="37" spans="3:5" ht="63" customHeight="1" x14ac:dyDescent="0.35">
      <c r="C37" s="147" t="s">
        <v>514</v>
      </c>
      <c r="D37" s="92" t="s">
        <v>3172</v>
      </c>
      <c r="E37" s="92" t="s">
        <v>3173</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&amp;N&amp;C_x000D_&amp;1#&amp;"Calibri"&amp;10&amp;K000000 Classification: Unclassified&amp;RPage &amp;P of &amp;N&amp;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FFFF00"/>
    <pageSetUpPr fitToPage="1"/>
  </sheetPr>
  <dimension ref="A1:K53"/>
  <sheetViews>
    <sheetView showGridLines="0" zoomScale="70" zoomScaleNormal="70" zoomScaleSheetLayoutView="100" workbookViewId="0">
      <selection activeCell="H1" sqref="H1"/>
    </sheetView>
  </sheetViews>
  <sheetFormatPr defaultRowHeight="14.5" x14ac:dyDescent="0.35"/>
  <cols>
    <col min="1" max="1" width="2" style="2" customWidth="1"/>
    <col min="2" max="2" width="4.26953125" style="2" customWidth="1"/>
    <col min="3" max="3" width="47.26953125" style="2" bestFit="1" customWidth="1"/>
    <col min="4" max="4" width="21.7265625" style="2" customWidth="1"/>
    <col min="5" max="5" width="20.7265625" style="2" customWidth="1"/>
    <col min="6" max="6" width="20.26953125" style="2" customWidth="1"/>
    <col min="7" max="8" width="22" style="2" customWidth="1"/>
    <col min="9" max="9" width="23.26953125" style="2" bestFit="1" customWidth="1"/>
    <col min="10" max="10" width="23.26953125"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171"/>
      <c r="H4" s="8"/>
      <c r="I4" s="163"/>
      <c r="J4" s="163" t="s">
        <v>394</v>
      </c>
      <c r="K4" s="9" t="str">
        <f>'010'!E8</f>
        <v>1234</v>
      </c>
    </row>
    <row r="5" spans="1:11" s="16" customFormat="1" ht="16.5" x14ac:dyDescent="0.45">
      <c r="A5" s="3"/>
      <c r="B5" s="164"/>
      <c r="C5" s="164"/>
      <c r="D5" s="165"/>
      <c r="E5" s="165"/>
      <c r="F5" s="165"/>
    </row>
    <row r="6" spans="1:11" s="16" customFormat="1" ht="17.5" x14ac:dyDescent="0.45">
      <c r="A6" s="3"/>
      <c r="C6" s="191" t="s">
        <v>3174</v>
      </c>
      <c r="D6" s="191"/>
      <c r="E6" s="163"/>
      <c r="F6" s="163"/>
      <c r="G6" s="171"/>
      <c r="H6" s="171"/>
      <c r="I6" s="171"/>
      <c r="J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79.5" customHeight="1" x14ac:dyDescent="0.45">
      <c r="C10" s="1145" t="s">
        <v>3175</v>
      </c>
      <c r="D10" s="1146"/>
      <c r="E10" s="1146"/>
      <c r="F10" s="1146"/>
      <c r="G10" s="1146"/>
      <c r="H10" s="1146"/>
      <c r="I10" s="1146"/>
      <c r="J10" s="1147"/>
      <c r="K10" s="188"/>
    </row>
    <row r="11" spans="1:11" s="16" customFormat="1" ht="16.5" x14ac:dyDescent="0.45"/>
    <row r="12" spans="1:11" s="16" customFormat="1" ht="17.5" x14ac:dyDescent="0.45">
      <c r="C12" s="176" t="s">
        <v>871</v>
      </c>
    </row>
    <row r="14" spans="1:11" ht="16.149999999999999" customHeight="1" x14ac:dyDescent="0.35">
      <c r="A14" s="714"/>
      <c r="B14" s="1036" t="s">
        <v>3176</v>
      </c>
      <c r="C14" s="1133"/>
      <c r="D14" s="1133"/>
      <c r="E14" s="839"/>
      <c r="F14" s="839"/>
      <c r="G14" s="839"/>
      <c r="H14" s="839"/>
      <c r="I14" s="839"/>
      <c r="J14" s="839"/>
      <c r="K14" s="714"/>
    </row>
    <row r="15" spans="1:11" ht="15" customHeight="1" x14ac:dyDescent="0.35">
      <c r="A15" s="714"/>
      <c r="B15" s="938" t="s">
        <v>3177</v>
      </c>
      <c r="C15" s="938"/>
      <c r="D15" s="70" t="s">
        <v>502</v>
      </c>
      <c r="E15" s="278" t="s">
        <v>503</v>
      </c>
      <c r="F15" s="70" t="s">
        <v>524</v>
      </c>
      <c r="G15" s="70" t="s">
        <v>525</v>
      </c>
      <c r="H15" s="70" t="s">
        <v>528</v>
      </c>
      <c r="I15" s="70" t="s">
        <v>529</v>
      </c>
      <c r="J15" s="70" t="s">
        <v>530</v>
      </c>
      <c r="K15" s="714"/>
    </row>
    <row r="16" spans="1:11" ht="39" customHeight="1" x14ac:dyDescent="0.35">
      <c r="A16" s="714"/>
      <c r="B16" s="938"/>
      <c r="C16" s="938"/>
      <c r="D16" s="217" t="s">
        <v>3178</v>
      </c>
      <c r="E16" s="615" t="s">
        <v>3179</v>
      </c>
      <c r="F16" s="217" t="s">
        <v>3180</v>
      </c>
      <c r="G16" s="217" t="s">
        <v>3181</v>
      </c>
      <c r="H16" s="217" t="s">
        <v>3182</v>
      </c>
      <c r="I16" s="217" t="s">
        <v>3180</v>
      </c>
      <c r="J16" s="217" t="s">
        <v>3181</v>
      </c>
      <c r="K16" s="714"/>
    </row>
    <row r="17" spans="1:11" ht="48" x14ac:dyDescent="0.35">
      <c r="A17" s="714"/>
      <c r="B17" s="280">
        <v>1</v>
      </c>
      <c r="C17" s="218" t="s">
        <v>3183</v>
      </c>
      <c r="D17" s="616" t="s">
        <v>3184</v>
      </c>
      <c r="E17" s="220">
        <v>0</v>
      </c>
      <c r="F17" s="92" t="s">
        <v>3185</v>
      </c>
      <c r="G17" s="92" t="s">
        <v>3186</v>
      </c>
      <c r="H17" s="220" t="s">
        <v>3187</v>
      </c>
      <c r="I17" s="92" t="s">
        <v>3188</v>
      </c>
      <c r="J17" s="92" t="s">
        <v>3189</v>
      </c>
      <c r="K17" s="714"/>
    </row>
    <row r="18" spans="1:11" ht="48" x14ac:dyDescent="0.35">
      <c r="A18" s="714"/>
      <c r="B18" s="168">
        <v>2</v>
      </c>
      <c r="C18" s="221" t="s">
        <v>3190</v>
      </c>
      <c r="D18" s="219" t="s">
        <v>3191</v>
      </c>
      <c r="E18" s="220">
        <v>0</v>
      </c>
      <c r="F18" s="92" t="s">
        <v>3192</v>
      </c>
      <c r="G18" s="92" t="s">
        <v>3193</v>
      </c>
      <c r="H18" s="219" t="s">
        <v>3194</v>
      </c>
      <c r="I18" s="92" t="s">
        <v>3195</v>
      </c>
      <c r="J18" s="92" t="s">
        <v>3196</v>
      </c>
      <c r="K18" s="714"/>
    </row>
    <row r="21" spans="1:11" s="2" customFormat="1" ht="17.5" x14ac:dyDescent="0.45">
      <c r="A21" s="714"/>
      <c r="B21" s="714"/>
      <c r="C21" s="52" t="s">
        <v>877</v>
      </c>
      <c r="D21" s="16"/>
      <c r="E21" s="16"/>
      <c r="F21" s="16"/>
      <c r="G21" s="16"/>
      <c r="H21" s="16"/>
      <c r="I21" s="16"/>
      <c r="J21" s="16"/>
      <c r="K21" s="16"/>
    </row>
    <row r="22" spans="1:11" s="2" customFormat="1" ht="16.5" x14ac:dyDescent="0.45">
      <c r="A22" s="714"/>
      <c r="B22" s="714"/>
      <c r="C22" s="16"/>
      <c r="D22" s="16"/>
      <c r="E22" s="16"/>
      <c r="F22" s="16"/>
      <c r="G22" s="16"/>
      <c r="H22" s="16"/>
      <c r="I22" s="16"/>
      <c r="J22" s="16"/>
      <c r="K22" s="16"/>
    </row>
    <row r="23" spans="1:11" s="2" customFormat="1" ht="22.5" customHeight="1" x14ac:dyDescent="0.35">
      <c r="A23" s="714"/>
      <c r="B23" s="714"/>
      <c r="C23" s="855" t="s">
        <v>878</v>
      </c>
      <c r="D23" s="856"/>
      <c r="E23" s="856"/>
      <c r="F23" s="856"/>
      <c r="G23" s="856"/>
      <c r="H23" s="856"/>
      <c r="I23" s="857"/>
      <c r="J23" s="610"/>
      <c r="K23" s="714"/>
    </row>
    <row r="25" spans="1:11" s="16" customFormat="1" ht="17.5" x14ac:dyDescent="0.45">
      <c r="B25" s="164"/>
      <c r="C25" s="172" t="s">
        <v>2369</v>
      </c>
      <c r="D25" s="173"/>
      <c r="E25" s="173"/>
      <c r="F25" s="173"/>
      <c r="G25" s="174"/>
      <c r="H25" s="173"/>
      <c r="I25" s="175"/>
      <c r="J25" s="175"/>
      <c r="K25" s="175"/>
    </row>
    <row r="26" spans="1:11" s="16" customFormat="1" ht="16.5" x14ac:dyDescent="0.45"/>
    <row r="27" spans="1:11" s="16" customFormat="1" ht="49.5" customHeight="1" x14ac:dyDescent="0.45">
      <c r="C27" s="1131" t="s">
        <v>3197</v>
      </c>
      <c r="D27" s="1125"/>
      <c r="E27" s="1125"/>
      <c r="F27" s="1125"/>
      <c r="G27" s="1125"/>
      <c r="H27" s="1125"/>
      <c r="I27" s="1132"/>
      <c r="J27" s="609"/>
    </row>
    <row r="28" spans="1:11" s="16" customFormat="1" ht="16.5" x14ac:dyDescent="0.45"/>
    <row r="29" spans="1:11" s="16" customFormat="1" ht="17.5" x14ac:dyDescent="0.45">
      <c r="C29" s="176" t="s">
        <v>871</v>
      </c>
    </row>
    <row r="30" spans="1:11" ht="16.5" x14ac:dyDescent="0.45">
      <c r="A30" s="16"/>
      <c r="B30" s="714"/>
      <c r="C30" s="714"/>
      <c r="D30" s="714"/>
      <c r="E30" s="714"/>
      <c r="F30" s="714"/>
      <c r="G30" s="714"/>
      <c r="H30" s="714"/>
      <c r="I30" s="714"/>
      <c r="J30" s="714"/>
      <c r="K30" s="714"/>
    </row>
    <row r="31" spans="1:11" ht="16.5" x14ac:dyDescent="0.45">
      <c r="A31" s="16"/>
      <c r="B31" s="1133" t="s">
        <v>3176</v>
      </c>
      <c r="C31" s="1133"/>
      <c r="D31" s="1133"/>
      <c r="E31" s="1133"/>
      <c r="F31" s="1133"/>
      <c r="G31" s="1134"/>
      <c r="H31" s="714"/>
      <c r="I31" s="714"/>
      <c r="J31" s="714"/>
      <c r="K31" s="714"/>
    </row>
    <row r="32" spans="1:11" ht="16" x14ac:dyDescent="0.35">
      <c r="A32" s="714"/>
      <c r="B32" s="1130"/>
      <c r="C32" s="1130"/>
      <c r="D32" s="1099"/>
      <c r="E32" s="70" t="s">
        <v>526</v>
      </c>
      <c r="F32" s="938" t="s">
        <v>527</v>
      </c>
      <c r="G32" s="938"/>
      <c r="H32" s="714"/>
      <c r="I32" s="714"/>
      <c r="J32" s="714"/>
      <c r="K32" s="714"/>
    </row>
    <row r="33" spans="1:11" ht="16.5" x14ac:dyDescent="0.45">
      <c r="A33" s="16"/>
      <c r="B33" s="1135" t="s">
        <v>3177</v>
      </c>
      <c r="C33" s="1136"/>
      <c r="D33" s="1137"/>
      <c r="E33" s="70" t="s">
        <v>3198</v>
      </c>
      <c r="F33" s="938" t="s">
        <v>3199</v>
      </c>
      <c r="G33" s="938"/>
      <c r="H33" s="714"/>
      <c r="I33" s="714"/>
      <c r="J33" s="714"/>
      <c r="K33" s="714"/>
    </row>
    <row r="34" spans="1:11" ht="25.5" customHeight="1" x14ac:dyDescent="0.45">
      <c r="A34" s="16"/>
      <c r="B34" s="168">
        <v>1</v>
      </c>
      <c r="C34" s="1138" t="s">
        <v>3200</v>
      </c>
      <c r="D34" s="1139"/>
      <c r="E34" s="504">
        <v>0</v>
      </c>
      <c r="F34" s="1142" t="s">
        <v>878</v>
      </c>
      <c r="G34" s="1143"/>
      <c r="H34" s="714"/>
      <c r="I34" s="714"/>
      <c r="J34" s="714"/>
      <c r="K34" s="714"/>
    </row>
    <row r="35" spans="1:11" ht="25.5" customHeight="1" x14ac:dyDescent="0.45">
      <c r="A35" s="16"/>
      <c r="B35" s="168">
        <v>2</v>
      </c>
      <c r="C35" s="1138" t="s">
        <v>3201</v>
      </c>
      <c r="D35" s="1139"/>
      <c r="E35" s="220">
        <v>0</v>
      </c>
      <c r="F35" s="1140" t="s">
        <v>878</v>
      </c>
      <c r="G35" s="1141"/>
      <c r="H35" s="714"/>
      <c r="I35" s="714"/>
      <c r="J35" s="714"/>
      <c r="K35" s="714"/>
    </row>
    <row r="36" spans="1:11" ht="25.5" customHeight="1" x14ac:dyDescent="0.45">
      <c r="A36" s="16"/>
      <c r="B36" s="168">
        <v>3</v>
      </c>
      <c r="C36" s="1138" t="s">
        <v>3202</v>
      </c>
      <c r="D36" s="1139"/>
      <c r="E36" s="210" t="s">
        <v>3203</v>
      </c>
      <c r="F36" s="1140" t="s">
        <v>878</v>
      </c>
      <c r="G36" s="1141"/>
      <c r="H36" s="714"/>
      <c r="I36" s="714"/>
      <c r="J36" s="714"/>
      <c r="K36" s="714"/>
    </row>
    <row r="37" spans="1:11" ht="16.5" x14ac:dyDescent="0.45">
      <c r="A37" s="16"/>
      <c r="B37" s="714"/>
      <c r="C37" s="1150"/>
      <c r="D37" s="1150"/>
      <c r="E37" s="1151"/>
      <c r="F37" s="1151"/>
      <c r="G37" s="1151"/>
      <c r="H37" s="714"/>
      <c r="I37" s="714"/>
      <c r="J37" s="714"/>
      <c r="K37" s="714"/>
    </row>
    <row r="38" spans="1:11" ht="30" customHeight="1" x14ac:dyDescent="0.45">
      <c r="A38" s="16"/>
      <c r="B38" s="168">
        <v>4</v>
      </c>
      <c r="C38" s="1138" t="s">
        <v>3204</v>
      </c>
      <c r="D38" s="1139"/>
      <c r="E38" s="210" t="s">
        <v>3205</v>
      </c>
      <c r="F38" s="1140" t="s">
        <v>878</v>
      </c>
      <c r="G38" s="1141"/>
      <c r="H38" s="714"/>
      <c r="I38" s="714"/>
      <c r="J38" s="714"/>
      <c r="K38" s="714"/>
    </row>
    <row r="39" spans="1:11" ht="30" customHeight="1" x14ac:dyDescent="0.45">
      <c r="A39" s="16"/>
      <c r="B39" s="168">
        <v>5</v>
      </c>
      <c r="C39" s="1138" t="s">
        <v>3206</v>
      </c>
      <c r="D39" s="1139"/>
      <c r="E39" s="210" t="s">
        <v>3207</v>
      </c>
      <c r="F39" s="1140" t="s">
        <v>878</v>
      </c>
      <c r="G39" s="1141"/>
      <c r="H39" s="714"/>
      <c r="I39" s="714"/>
      <c r="J39" s="714"/>
      <c r="K39" s="714"/>
    </row>
    <row r="40" spans="1:11" ht="25.5" customHeight="1" x14ac:dyDescent="0.45">
      <c r="A40" s="16"/>
      <c r="B40" s="168">
        <v>6</v>
      </c>
      <c r="C40" s="1138" t="s">
        <v>3208</v>
      </c>
      <c r="D40" s="1139"/>
      <c r="E40" s="210" t="s">
        <v>3209</v>
      </c>
      <c r="F40" s="1140" t="s">
        <v>878</v>
      </c>
      <c r="G40" s="1141"/>
      <c r="H40" s="714"/>
      <c r="I40" s="714"/>
      <c r="J40" s="714"/>
      <c r="K40" s="714"/>
    </row>
    <row r="41" spans="1:11" ht="25.5" customHeight="1" x14ac:dyDescent="0.45">
      <c r="A41" s="16"/>
      <c r="B41" s="168" t="s">
        <v>3210</v>
      </c>
      <c r="C41" s="1144" t="s">
        <v>3211</v>
      </c>
      <c r="D41" s="1139"/>
      <c r="E41" s="213">
        <v>0</v>
      </c>
      <c r="F41" s="1140" t="s">
        <v>878</v>
      </c>
      <c r="G41" s="1141"/>
      <c r="H41" s="714"/>
      <c r="I41" s="714"/>
      <c r="J41" s="714"/>
      <c r="K41" s="714"/>
    </row>
    <row r="42" spans="1:11" ht="25.5" customHeight="1" x14ac:dyDescent="0.45">
      <c r="A42" s="16"/>
      <c r="B42" s="168" t="s">
        <v>3212</v>
      </c>
      <c r="C42" s="1138" t="s">
        <v>3213</v>
      </c>
      <c r="D42" s="1139"/>
      <c r="E42" s="213" t="s">
        <v>3214</v>
      </c>
      <c r="F42" s="526"/>
      <c r="G42" s="527"/>
      <c r="H42" s="714"/>
      <c r="I42" s="714"/>
      <c r="J42" s="714"/>
      <c r="K42" s="714"/>
    </row>
    <row r="43" spans="1:11" ht="25.5" customHeight="1" x14ac:dyDescent="0.45">
      <c r="A43" s="16"/>
      <c r="B43" s="168" t="s">
        <v>3215</v>
      </c>
      <c r="C43" s="1138" t="s">
        <v>3216</v>
      </c>
      <c r="D43" s="1139"/>
      <c r="E43" s="213">
        <v>0</v>
      </c>
      <c r="F43" s="526"/>
      <c r="G43" s="527"/>
      <c r="H43" s="714"/>
      <c r="I43" s="714"/>
      <c r="J43" s="714"/>
      <c r="K43" s="714"/>
    </row>
    <row r="44" spans="1:11" ht="25.5" customHeight="1" x14ac:dyDescent="0.45">
      <c r="A44" s="16"/>
      <c r="B44" s="168">
        <v>8</v>
      </c>
      <c r="C44" s="1138" t="s">
        <v>3217</v>
      </c>
      <c r="D44" s="1139"/>
      <c r="E44" s="213">
        <v>0</v>
      </c>
      <c r="F44" s="1140" t="s">
        <v>878</v>
      </c>
      <c r="G44" s="1141"/>
      <c r="H44" s="714"/>
      <c r="I44" s="714"/>
      <c r="J44" s="714"/>
      <c r="K44" s="714"/>
    </row>
    <row r="45" spans="1:11" ht="25.5" customHeight="1" x14ac:dyDescent="0.45">
      <c r="A45" s="16"/>
      <c r="B45" s="168">
        <v>9</v>
      </c>
      <c r="C45" s="1138" t="s">
        <v>2139</v>
      </c>
      <c r="D45" s="1139"/>
      <c r="E45" s="213">
        <v>0</v>
      </c>
      <c r="F45" s="1140" t="s">
        <v>878</v>
      </c>
      <c r="G45" s="1141"/>
      <c r="H45" s="714"/>
      <c r="I45" s="714"/>
      <c r="J45" s="714"/>
      <c r="K45" s="714"/>
    </row>
    <row r="46" spans="1:11" ht="50.15" customHeight="1" x14ac:dyDescent="0.45">
      <c r="A46" s="16"/>
      <c r="B46" s="168">
        <v>10</v>
      </c>
      <c r="C46" s="1138" t="s">
        <v>3218</v>
      </c>
      <c r="D46" s="1139"/>
      <c r="E46" s="210" t="s">
        <v>3219</v>
      </c>
      <c r="F46" s="1140" t="s">
        <v>878</v>
      </c>
      <c r="G46" s="1141"/>
      <c r="H46" s="714"/>
      <c r="I46" s="714"/>
      <c r="J46" s="714"/>
      <c r="K46" s="714"/>
    </row>
    <row r="47" spans="1:11" ht="16.5" x14ac:dyDescent="0.45">
      <c r="A47" s="16"/>
      <c r="B47" s="714"/>
      <c r="C47" s="1152"/>
      <c r="D47" s="1152"/>
      <c r="E47" s="1151"/>
      <c r="F47" s="1151"/>
      <c r="G47" s="1151"/>
      <c r="H47" s="714"/>
      <c r="I47" s="714"/>
      <c r="J47" s="714"/>
      <c r="K47" s="714"/>
    </row>
    <row r="48" spans="1:11" ht="25.5" customHeight="1" x14ac:dyDescent="0.45">
      <c r="A48" s="16"/>
      <c r="B48" s="168">
        <v>11</v>
      </c>
      <c r="C48" s="1153" t="s">
        <v>3220</v>
      </c>
      <c r="D48" s="1153"/>
      <c r="E48" s="210" t="s">
        <v>3221</v>
      </c>
      <c r="F48" s="1140" t="s">
        <v>878</v>
      </c>
      <c r="G48" s="1141"/>
      <c r="H48" s="714"/>
      <c r="I48" s="714"/>
      <c r="J48" s="714"/>
      <c r="K48" s="714"/>
    </row>
    <row r="49" spans="1:11" ht="16.5" x14ac:dyDescent="0.45">
      <c r="A49" s="16"/>
      <c r="B49" s="714"/>
      <c r="C49" s="714"/>
      <c r="D49" s="714"/>
      <c r="E49" s="714"/>
      <c r="F49" s="714"/>
      <c r="G49" s="714"/>
      <c r="H49" s="714"/>
      <c r="I49" s="714"/>
      <c r="J49" s="714"/>
      <c r="K49" s="714"/>
    </row>
    <row r="50" spans="1:11" s="2" customFormat="1" ht="17.5" x14ac:dyDescent="0.45">
      <c r="A50" s="714"/>
      <c r="B50" s="714"/>
      <c r="C50" s="52" t="s">
        <v>877</v>
      </c>
      <c r="D50" s="16"/>
      <c r="E50" s="16"/>
      <c r="F50" s="16"/>
      <c r="G50" s="16"/>
      <c r="H50" s="16"/>
      <c r="I50" s="16"/>
      <c r="J50" s="16"/>
      <c r="K50" s="16"/>
    </row>
    <row r="51" spans="1:11" s="2" customFormat="1" ht="16.5" x14ac:dyDescent="0.45">
      <c r="A51" s="714"/>
      <c r="B51" s="714"/>
      <c r="C51" s="16"/>
      <c r="D51" s="16"/>
      <c r="E51" s="16"/>
      <c r="F51" s="16"/>
      <c r="G51" s="16"/>
      <c r="H51" s="16"/>
      <c r="I51" s="16"/>
      <c r="J51" s="16"/>
      <c r="K51" s="16"/>
    </row>
    <row r="52" spans="1:11" s="2" customFormat="1" ht="35.25" customHeight="1" x14ac:dyDescent="0.45">
      <c r="A52" s="714"/>
      <c r="B52" s="714"/>
      <c r="C52" s="858" t="s">
        <v>878</v>
      </c>
      <c r="D52" s="1148"/>
      <c r="E52" s="1148"/>
      <c r="F52" s="1148"/>
      <c r="G52" s="1148"/>
      <c r="H52" s="1148"/>
      <c r="I52" s="1149"/>
      <c r="J52" s="16"/>
      <c r="K52" s="573"/>
    </row>
    <row r="53" spans="1:11" ht="16.5" x14ac:dyDescent="0.45">
      <c r="A53" s="714"/>
      <c r="B53" s="714"/>
      <c r="C53" s="714"/>
      <c r="D53" s="714"/>
      <c r="E53" s="714"/>
      <c r="F53" s="714"/>
      <c r="G53" s="714"/>
      <c r="H53" s="714"/>
      <c r="I53" s="714"/>
      <c r="J53" s="16"/>
      <c r="K53" s="714"/>
    </row>
  </sheetData>
  <sheetProtection formatColumns="0"/>
  <mergeCells count="37">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 ref="F45:G45"/>
    <mergeCell ref="C40:D40"/>
    <mergeCell ref="F40:G40"/>
    <mergeCell ref="C41:D41"/>
    <mergeCell ref="F41:G41"/>
    <mergeCell ref="C44:D44"/>
    <mergeCell ref="F44:G44"/>
    <mergeCell ref="C42:D42"/>
    <mergeCell ref="C43:D43"/>
    <mergeCell ref="B33:D33"/>
    <mergeCell ref="C23:I23"/>
    <mergeCell ref="C35:D35"/>
    <mergeCell ref="F35:G35"/>
    <mergeCell ref="F33:G33"/>
    <mergeCell ref="C34:D34"/>
    <mergeCell ref="F34:G34"/>
    <mergeCell ref="B15:C16"/>
    <mergeCell ref="F32:G32"/>
    <mergeCell ref="B32:D32"/>
    <mergeCell ref="C27:I27"/>
    <mergeCell ref="B31:G31"/>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FF00"/>
    <pageSetUpPr fitToPage="1"/>
  </sheetPr>
  <dimension ref="B2:J12"/>
  <sheetViews>
    <sheetView zoomScale="70" zoomScaleNormal="70" zoomScaleSheetLayoutView="40" workbookViewId="0">
      <pane ySplit="3" topLeftCell="A4" activePane="bottomLeft" state="frozen"/>
      <selection pane="bottomLeft"/>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9" t="s">
        <v>3222</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262" t="s">
        <v>592</v>
      </c>
      <c r="I3" s="262" t="s">
        <v>438</v>
      </c>
      <c r="J3" s="262" t="s">
        <v>369</v>
      </c>
    </row>
    <row r="4" spans="2:10" ht="80.25" customHeight="1" x14ac:dyDescent="0.35">
      <c r="B4" s="266" t="s">
        <v>3223</v>
      </c>
      <c r="C4" s="266" t="s">
        <v>594</v>
      </c>
      <c r="D4" s="267" t="s">
        <v>3224</v>
      </c>
      <c r="E4" s="267" t="s">
        <v>3225</v>
      </c>
      <c r="F4" s="266" t="s">
        <v>616</v>
      </c>
      <c r="G4" s="267"/>
      <c r="H4" s="267"/>
      <c r="I4" s="337" t="s">
        <v>617</v>
      </c>
      <c r="J4" s="346" t="s">
        <v>444</v>
      </c>
    </row>
    <row r="5" spans="2:10" ht="78" customHeight="1" x14ac:dyDescent="0.35">
      <c r="B5" s="266" t="s">
        <v>3226</v>
      </c>
      <c r="C5" s="266" t="s">
        <v>940</v>
      </c>
      <c r="D5" s="267" t="s">
        <v>3227</v>
      </c>
      <c r="E5" s="267" t="s">
        <v>3228</v>
      </c>
      <c r="F5" s="266" t="s">
        <v>443</v>
      </c>
      <c r="G5" s="267" t="s">
        <v>3229</v>
      </c>
      <c r="H5" s="267"/>
      <c r="I5" s="337"/>
      <c r="J5" s="346" t="s">
        <v>444</v>
      </c>
    </row>
    <row r="6" spans="2:10" ht="80.25" customHeight="1" x14ac:dyDescent="0.35">
      <c r="B6" s="266" t="s">
        <v>3230</v>
      </c>
      <c r="C6" s="266" t="s">
        <v>388</v>
      </c>
      <c r="D6" s="267" t="s">
        <v>3231</v>
      </c>
      <c r="E6" s="267" t="s">
        <v>3232</v>
      </c>
      <c r="F6" s="266" t="s">
        <v>443</v>
      </c>
      <c r="G6" s="267" t="s">
        <v>3233</v>
      </c>
      <c r="H6" s="267"/>
      <c r="I6" s="337"/>
      <c r="J6" s="346" t="s">
        <v>444</v>
      </c>
    </row>
    <row r="7" spans="2:10" ht="80.25" customHeight="1" x14ac:dyDescent="0.35">
      <c r="B7" s="266" t="s">
        <v>3234</v>
      </c>
      <c r="C7" s="266" t="s">
        <v>699</v>
      </c>
      <c r="D7" s="267" t="s">
        <v>3204</v>
      </c>
      <c r="E7" s="267" t="s">
        <v>3235</v>
      </c>
      <c r="F7" s="266" t="s">
        <v>616</v>
      </c>
      <c r="G7" s="267"/>
      <c r="H7" s="267"/>
      <c r="I7" s="337" t="s">
        <v>617</v>
      </c>
      <c r="J7" s="346" t="s">
        <v>444</v>
      </c>
    </row>
    <row r="8" spans="2:10" ht="80.25" customHeight="1" x14ac:dyDescent="0.35">
      <c r="B8" s="266" t="s">
        <v>3236</v>
      </c>
      <c r="C8" s="266" t="s">
        <v>2876</v>
      </c>
      <c r="D8" s="267" t="s">
        <v>3206</v>
      </c>
      <c r="E8" s="267" t="s">
        <v>3237</v>
      </c>
      <c r="F8" s="266" t="s">
        <v>616</v>
      </c>
      <c r="G8" s="267"/>
      <c r="H8" s="267"/>
      <c r="I8" s="337" t="s">
        <v>617</v>
      </c>
      <c r="J8" s="346" t="s">
        <v>444</v>
      </c>
    </row>
    <row r="9" spans="2:10" ht="80.25" customHeight="1" x14ac:dyDescent="0.35">
      <c r="B9" s="266" t="s">
        <v>3238</v>
      </c>
      <c r="C9" s="266" t="s">
        <v>3239</v>
      </c>
      <c r="D9" s="267" t="s">
        <v>3213</v>
      </c>
      <c r="E9" s="267" t="s">
        <v>934</v>
      </c>
      <c r="F9" s="266" t="s">
        <v>443</v>
      </c>
      <c r="G9" s="267" t="s">
        <v>3240</v>
      </c>
      <c r="H9" s="267"/>
      <c r="I9" s="337"/>
      <c r="J9" s="346" t="s">
        <v>444</v>
      </c>
    </row>
    <row r="10" spans="2:10" ht="80.25" customHeight="1" x14ac:dyDescent="0.35">
      <c r="B10" s="266" t="s">
        <v>3241</v>
      </c>
      <c r="C10" s="266" t="s">
        <v>717</v>
      </c>
      <c r="D10" s="267" t="s">
        <v>3242</v>
      </c>
      <c r="E10" s="267" t="s">
        <v>3243</v>
      </c>
      <c r="F10" s="266" t="s">
        <v>443</v>
      </c>
      <c r="G10" s="267" t="s">
        <v>3244</v>
      </c>
      <c r="H10" s="267" t="s">
        <v>3245</v>
      </c>
      <c r="I10" s="337"/>
      <c r="J10" s="346" t="s">
        <v>1325</v>
      </c>
    </row>
    <row r="11" spans="2:10" ht="78" customHeight="1" x14ac:dyDescent="0.35">
      <c r="B11" s="266" t="s">
        <v>3246</v>
      </c>
      <c r="C11" s="266" t="s">
        <v>803</v>
      </c>
      <c r="D11" s="267" t="s">
        <v>3247</v>
      </c>
      <c r="E11" s="267" t="s">
        <v>3248</v>
      </c>
      <c r="F11" s="266" t="s">
        <v>443</v>
      </c>
      <c r="G11" s="267" t="s">
        <v>3249</v>
      </c>
      <c r="H11" s="267"/>
      <c r="I11" s="337"/>
      <c r="J11" s="346" t="s">
        <v>444</v>
      </c>
    </row>
    <row r="12" spans="2:10" ht="80.25" customHeight="1" x14ac:dyDescent="0.35">
      <c r="B12" s="266" t="s">
        <v>3250</v>
      </c>
      <c r="C12" s="266" t="s">
        <v>1018</v>
      </c>
      <c r="D12" s="267" t="s">
        <v>3251</v>
      </c>
      <c r="E12" s="267" t="s">
        <v>3252</v>
      </c>
      <c r="F12" s="266" t="s">
        <v>443</v>
      </c>
      <c r="G12" s="267" t="s">
        <v>3249</v>
      </c>
      <c r="H12" s="267"/>
      <c r="I12" s="337"/>
      <c r="J12" s="346" t="s">
        <v>444</v>
      </c>
    </row>
  </sheetData>
  <mergeCells count="1">
    <mergeCell ref="B2:J2"/>
  </mergeCells>
  <phoneticPr fontId="96" type="noConversion"/>
  <conditionalFormatting sqref="B4:I12 D3">
    <cfRule type="expression" dxfId="120" priority="12">
      <formula>OR($J3="New",$J3="Updated")</formula>
    </cfRule>
  </conditionalFormatting>
  <conditionalFormatting sqref="F4:F12">
    <cfRule type="cellIs" dxfId="119" priority="8" stopIfTrue="1" operator="equal">
      <formula>"Validation"</formula>
    </cfRule>
    <cfRule type="cellIs" dxfId="118" priority="9" operator="equal">
      <formula>"Pre-populated"</formula>
    </cfRule>
  </conditionalFormatting>
  <conditionalFormatting sqref="J4:J12">
    <cfRule type="cellIs" dxfId="117" priority="10" operator="equal">
      <formula>"Updated"</formula>
    </cfRule>
    <cfRule type="cellIs" dxfId="116" priority="11"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J4:J12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FFC000"/>
    <pageSetUpPr fitToPage="1"/>
  </sheetPr>
  <dimension ref="A1:P40"/>
  <sheetViews>
    <sheetView showGridLines="0" zoomScale="70" zoomScaleNormal="70" workbookViewId="0"/>
  </sheetViews>
  <sheetFormatPr defaultRowHeight="14.5" x14ac:dyDescent="0.35"/>
  <cols>
    <col min="1" max="1" width="2" style="2" customWidth="1"/>
    <col min="2" max="2" width="4.26953125" style="2" customWidth="1"/>
    <col min="3" max="3" width="32" style="2" customWidth="1"/>
    <col min="4" max="4" width="21.54296875" style="2" customWidth="1"/>
    <col min="5" max="5" width="44.26953125" style="2" customWidth="1"/>
    <col min="6" max="6" width="28.7265625" style="2" customWidth="1"/>
    <col min="8" max="8" width="34.26953125" style="2" bestFit="1" customWidth="1"/>
    <col min="9" max="9" width="13.26953125" style="2" customWidth="1"/>
    <col min="10" max="10" width="7.7265625" style="2" customWidth="1"/>
    <col min="11" max="12" width="9.26953125" hidden="1" customWidth="1"/>
  </cols>
  <sheetData>
    <row r="1" spans="1:16" s="16" customFormat="1" ht="16.5" x14ac:dyDescent="0.45">
      <c r="A1" s="3"/>
    </row>
    <row r="2" spans="1:16" s="16" customFormat="1" ht="16.5" x14ac:dyDescent="0.45">
      <c r="A2" s="3"/>
    </row>
    <row r="3" spans="1:16" s="16" customFormat="1" ht="16.5" x14ac:dyDescent="0.45">
      <c r="A3" s="3"/>
    </row>
    <row r="4" spans="1:16" s="16" customFormat="1" ht="21" x14ac:dyDescent="0.55000000000000004">
      <c r="A4" s="3"/>
      <c r="B4" s="162"/>
      <c r="C4" s="170" t="s">
        <v>364</v>
      </c>
      <c r="D4" s="163"/>
      <c r="E4" s="163"/>
      <c r="F4" s="163"/>
      <c r="G4" s="171"/>
      <c r="H4" s="8"/>
      <c r="I4" s="8" t="s">
        <v>394</v>
      </c>
      <c r="J4" s="214" t="str">
        <f>'010'!E8</f>
        <v>1234</v>
      </c>
    </row>
    <row r="5" spans="1:16" s="16" customFormat="1" ht="16.5" x14ac:dyDescent="0.45">
      <c r="A5" s="3"/>
      <c r="B5" s="164"/>
      <c r="C5" s="164"/>
      <c r="D5" s="165"/>
      <c r="E5" s="165"/>
      <c r="F5" s="165"/>
    </row>
    <row r="6" spans="1:16" s="16" customFormat="1" ht="17.5" x14ac:dyDescent="0.45">
      <c r="A6" s="3"/>
      <c r="B6" s="164"/>
      <c r="C6" s="191" t="s">
        <v>3253</v>
      </c>
      <c r="D6" s="163"/>
      <c r="E6" s="163"/>
      <c r="F6" s="163"/>
      <c r="G6" s="171"/>
      <c r="H6" s="171"/>
      <c r="I6" s="171"/>
    </row>
    <row r="7" spans="1:16" s="16" customFormat="1" ht="17.5" x14ac:dyDescent="0.45">
      <c r="A7" s="3"/>
      <c r="B7" s="164"/>
      <c r="C7" s="76"/>
      <c r="D7" s="165"/>
      <c r="E7" s="165"/>
      <c r="F7" s="165"/>
      <c r="G7" s="166"/>
      <c r="H7" s="165"/>
      <c r="P7" s="113"/>
    </row>
    <row r="8" spans="1:16" s="16" customFormat="1" ht="17.5" x14ac:dyDescent="0.45">
      <c r="B8" s="164"/>
      <c r="C8" s="172" t="s">
        <v>2349</v>
      </c>
      <c r="D8" s="173"/>
      <c r="E8" s="173"/>
      <c r="F8" s="173"/>
      <c r="G8" s="174"/>
      <c r="H8" s="173"/>
      <c r="I8" s="175"/>
      <c r="J8" s="175"/>
    </row>
    <row r="9" spans="1:16" s="16" customFormat="1" ht="16.5" x14ac:dyDescent="0.45"/>
    <row r="10" spans="1:16" s="16" customFormat="1" ht="55.5" customHeight="1" x14ac:dyDescent="0.45">
      <c r="C10" s="980" t="s">
        <v>3254</v>
      </c>
      <c r="D10" s="981"/>
      <c r="E10" s="981"/>
      <c r="F10" s="981"/>
      <c r="G10" s="981"/>
      <c r="H10" s="981"/>
      <c r="I10" s="1042"/>
      <c r="J10" s="169"/>
    </row>
    <row r="11" spans="1:16" s="16" customFormat="1" ht="16.5" x14ac:dyDescent="0.45"/>
    <row r="12" spans="1:16" s="16" customFormat="1" ht="17.5" x14ac:dyDescent="0.45">
      <c r="C12" s="176" t="s">
        <v>871</v>
      </c>
    </row>
    <row r="14" spans="1:16" ht="16" x14ac:dyDescent="0.35">
      <c r="A14" s="714"/>
      <c r="B14" s="714"/>
      <c r="C14" s="1154" t="s">
        <v>3255</v>
      </c>
      <c r="D14" s="1155"/>
      <c r="E14" s="507" t="s">
        <v>3256</v>
      </c>
      <c r="F14" s="714"/>
      <c r="H14" s="714"/>
      <c r="I14" s="714"/>
      <c r="J14" s="714"/>
    </row>
    <row r="15" spans="1:16" x14ac:dyDescent="0.35">
      <c r="A15" s="714"/>
      <c r="B15" s="714"/>
      <c r="C15" s="714"/>
      <c r="D15" s="714"/>
      <c r="E15" s="714"/>
      <c r="F15" s="714"/>
      <c r="H15" s="714"/>
      <c r="I15" s="714"/>
      <c r="J15" s="714"/>
    </row>
    <row r="16" spans="1:16" ht="26.25" customHeight="1" x14ac:dyDescent="0.35">
      <c r="A16" s="714"/>
      <c r="B16" s="714"/>
      <c r="C16" s="714"/>
      <c r="D16" s="224" t="s">
        <v>3257</v>
      </c>
      <c r="E16" s="350" t="s">
        <v>3258</v>
      </c>
      <c r="F16" s="350" t="s">
        <v>3259</v>
      </c>
      <c r="H16" s="714"/>
      <c r="I16" s="714"/>
      <c r="J16" s="714"/>
      <c r="K16" t="str">
        <f>'010'!$E$9</f>
        <v>2026</v>
      </c>
      <c r="L16" t="s">
        <v>3260</v>
      </c>
    </row>
    <row r="17" spans="3:12" ht="31.5" customHeight="1" x14ac:dyDescent="0.35">
      <c r="C17" s="714"/>
      <c r="D17" s="592" t="s">
        <v>3261</v>
      </c>
      <c r="E17" s="528" t="s">
        <v>3262</v>
      </c>
      <c r="F17" s="592" t="s">
        <v>3263</v>
      </c>
      <c r="H17" s="223"/>
      <c r="I17" s="714"/>
      <c r="J17" s="714"/>
      <c r="L17" t="str">
        <f>$K$16&amp;" SCR (U) Split"</f>
        <v>2026 SCR (U) Split</v>
      </c>
    </row>
    <row r="18" spans="3:12" ht="31.5" customHeight="1" x14ac:dyDescent="0.35">
      <c r="C18" s="714"/>
      <c r="D18" s="592" t="s">
        <v>3264</v>
      </c>
      <c r="E18" s="528" t="s">
        <v>3262</v>
      </c>
      <c r="F18" s="592" t="s">
        <v>3263</v>
      </c>
      <c r="H18" s="714"/>
      <c r="I18" s="714"/>
      <c r="J18" s="714"/>
    </row>
    <row r="19" spans="3:12" ht="31.5" customHeight="1" x14ac:dyDescent="0.35">
      <c r="C19" s="714"/>
      <c r="D19" s="592" t="s">
        <v>3265</v>
      </c>
      <c r="E19" s="528" t="s">
        <v>3262</v>
      </c>
      <c r="F19" s="592" t="s">
        <v>3263</v>
      </c>
      <c r="H19" s="714"/>
      <c r="I19" s="714"/>
      <c r="J19" s="714"/>
    </row>
    <row r="20" spans="3:12" ht="31.5" customHeight="1" x14ac:dyDescent="0.35">
      <c r="C20" s="732" t="s">
        <v>896</v>
      </c>
      <c r="D20" s="506" t="s">
        <v>3266</v>
      </c>
      <c r="E20" s="505"/>
      <c r="F20" s="592" t="s">
        <v>3263</v>
      </c>
      <c r="H20" s="714"/>
      <c r="I20" s="714"/>
      <c r="J20" s="714"/>
    </row>
    <row r="21" spans="3:12" ht="31.5" customHeight="1" x14ac:dyDescent="0.35">
      <c r="C21" s="732" t="s">
        <v>898</v>
      </c>
      <c r="D21" s="506" t="s">
        <v>3266</v>
      </c>
      <c r="E21" s="505"/>
      <c r="F21" s="592" t="s">
        <v>3263</v>
      </c>
      <c r="H21" s="714"/>
      <c r="I21" s="714"/>
      <c r="J21" s="714"/>
    </row>
    <row r="22" spans="3:12" ht="31.5" customHeight="1" x14ac:dyDescent="0.35">
      <c r="C22" s="732" t="s">
        <v>900</v>
      </c>
      <c r="D22" s="506" t="s">
        <v>3266</v>
      </c>
      <c r="E22" s="505"/>
      <c r="F22" s="592" t="s">
        <v>3263</v>
      </c>
      <c r="H22" s="714"/>
      <c r="I22" s="714"/>
      <c r="J22" s="714"/>
    </row>
    <row r="23" spans="3:12" ht="31.5" customHeight="1" x14ac:dyDescent="0.35">
      <c r="C23" s="732" t="s">
        <v>902</v>
      </c>
      <c r="D23" s="506" t="s">
        <v>3266</v>
      </c>
      <c r="E23" s="505"/>
      <c r="F23" s="592" t="s">
        <v>3263</v>
      </c>
      <c r="H23" s="714"/>
      <c r="I23" s="714"/>
      <c r="J23" s="714"/>
    </row>
    <row r="24" spans="3:12" ht="42.75" customHeight="1" x14ac:dyDescent="0.45">
      <c r="C24" s="714"/>
      <c r="D24" s="383" t="s">
        <v>514</v>
      </c>
      <c r="E24" s="384" t="s">
        <v>3267</v>
      </c>
      <c r="F24" s="594"/>
      <c r="H24" s="714"/>
      <c r="I24" s="714"/>
      <c r="J24" s="714"/>
    </row>
    <row r="25" spans="3:12" ht="16.5" x14ac:dyDescent="0.45">
      <c r="C25" s="714"/>
      <c r="D25" s="714"/>
      <c r="E25" s="16"/>
      <c r="F25" s="714"/>
      <c r="H25" s="714"/>
      <c r="I25" s="714"/>
      <c r="J25" s="714"/>
    </row>
    <row r="26" spans="3:12" s="2" customFormat="1" ht="17.5" x14ac:dyDescent="0.45">
      <c r="C26" s="52" t="s">
        <v>877</v>
      </c>
      <c r="D26" s="16"/>
      <c r="E26" s="16"/>
      <c r="F26" s="16"/>
      <c r="G26" s="16"/>
      <c r="H26" s="16"/>
      <c r="I26" s="16"/>
      <c r="J26" s="714"/>
      <c r="K26" s="714"/>
      <c r="L26" s="714"/>
    </row>
    <row r="27" spans="3:12" s="2" customFormat="1" ht="16.5" x14ac:dyDescent="0.45">
      <c r="C27" s="16"/>
      <c r="D27" s="16"/>
      <c r="E27" s="16"/>
      <c r="F27" s="16"/>
      <c r="G27" s="16"/>
      <c r="H27" s="16"/>
      <c r="I27" s="16"/>
      <c r="J27" s="714"/>
      <c r="K27" s="714"/>
      <c r="L27" s="714"/>
    </row>
    <row r="28" spans="3:12" s="2" customFormat="1" ht="28.5" customHeight="1" x14ac:dyDescent="0.45">
      <c r="C28" s="987" t="s">
        <v>878</v>
      </c>
      <c r="D28" s="988"/>
      <c r="E28" s="988"/>
      <c r="F28" s="988"/>
      <c r="G28" s="988"/>
      <c r="H28" s="988"/>
      <c r="I28" s="989"/>
      <c r="J28" s="714"/>
      <c r="K28" s="714"/>
      <c r="L28" s="714"/>
    </row>
    <row r="34" spans="12:13" x14ac:dyDescent="0.35">
      <c r="L34" s="282" t="s">
        <v>3261</v>
      </c>
      <c r="M34" s="387">
        <v>100</v>
      </c>
    </row>
    <row r="35" spans="12:13" x14ac:dyDescent="0.35">
      <c r="L35" s="282" t="s">
        <v>3264</v>
      </c>
      <c r="M35" s="387">
        <v>100</v>
      </c>
    </row>
    <row r="36" spans="12:13" x14ac:dyDescent="0.35">
      <c r="L36" s="282" t="s">
        <v>3265</v>
      </c>
      <c r="M36" s="387">
        <v>100</v>
      </c>
    </row>
    <row r="37" spans="12:13" x14ac:dyDescent="0.35">
      <c r="L37" s="282" t="s">
        <v>3268</v>
      </c>
      <c r="M37" s="387">
        <v>50</v>
      </c>
    </row>
    <row r="38" spans="12:13" x14ac:dyDescent="0.35">
      <c r="L38" s="282" t="s">
        <v>3269</v>
      </c>
      <c r="M38" s="387">
        <v>50</v>
      </c>
    </row>
    <row r="39" spans="12:13" x14ac:dyDescent="0.35">
      <c r="L39" s="282" t="s">
        <v>3270</v>
      </c>
      <c r="M39" s="387">
        <v>50</v>
      </c>
    </row>
    <row r="40" spans="12:13" x14ac:dyDescent="0.35">
      <c r="L40" s="282" t="s">
        <v>3271</v>
      </c>
      <c r="M40" s="387">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9" t="s">
        <v>3272</v>
      </c>
      <c r="C2" s="799"/>
      <c r="D2" s="799"/>
      <c r="E2" s="799"/>
      <c r="F2" s="799"/>
      <c r="G2" s="799"/>
      <c r="H2" s="799"/>
      <c r="I2" s="799"/>
      <c r="J2" s="799"/>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3273</v>
      </c>
      <c r="C4" s="266" t="s">
        <v>3274</v>
      </c>
      <c r="D4" s="267" t="s">
        <v>3275</v>
      </c>
      <c r="E4" s="267" t="s">
        <v>2979</v>
      </c>
      <c r="F4" s="266" t="s">
        <v>616</v>
      </c>
      <c r="G4" s="267"/>
      <c r="H4" s="337"/>
      <c r="I4" s="337" t="s">
        <v>617</v>
      </c>
      <c r="J4" s="346" t="s">
        <v>444</v>
      </c>
    </row>
    <row r="5" spans="1:10" ht="57.75" customHeight="1" x14ac:dyDescent="0.35">
      <c r="B5" s="266" t="s">
        <v>3276</v>
      </c>
      <c r="C5" s="266" t="s">
        <v>3274</v>
      </c>
      <c r="D5" s="267" t="s">
        <v>3275</v>
      </c>
      <c r="E5" s="267" t="s">
        <v>3277</v>
      </c>
      <c r="F5" s="266" t="s">
        <v>471</v>
      </c>
      <c r="G5" s="267" t="s">
        <v>3278</v>
      </c>
      <c r="H5" s="267" t="s">
        <v>3279</v>
      </c>
      <c r="I5" s="338"/>
      <c r="J5" s="346" t="s">
        <v>444</v>
      </c>
    </row>
    <row r="6" spans="1:10" ht="57.75" customHeight="1" x14ac:dyDescent="0.35">
      <c r="A6" s="748"/>
      <c r="B6" s="266" t="s">
        <v>3280</v>
      </c>
      <c r="C6" s="266" t="s">
        <v>3281</v>
      </c>
      <c r="D6" s="267" t="s">
        <v>3282</v>
      </c>
      <c r="E6" s="267" t="s">
        <v>3283</v>
      </c>
      <c r="F6" s="266" t="s">
        <v>471</v>
      </c>
      <c r="G6" s="267" t="s">
        <v>3284</v>
      </c>
      <c r="H6" s="267"/>
      <c r="I6" s="338"/>
      <c r="J6" s="346" t="s">
        <v>444</v>
      </c>
    </row>
    <row r="7" spans="1:10" ht="57.75" customHeight="1" x14ac:dyDescent="0.35">
      <c r="A7" s="748"/>
      <c r="B7" s="266" t="s">
        <v>3285</v>
      </c>
      <c r="C7" s="266" t="s">
        <v>1051</v>
      </c>
      <c r="D7" s="267" t="s">
        <v>1052</v>
      </c>
      <c r="E7" s="267" t="s">
        <v>3286</v>
      </c>
      <c r="F7" s="266" t="s">
        <v>443</v>
      </c>
      <c r="G7" s="267" t="s">
        <v>3287</v>
      </c>
      <c r="H7" s="267"/>
      <c r="I7" s="338"/>
      <c r="J7" s="346" t="s">
        <v>444</v>
      </c>
    </row>
    <row r="8" spans="1:10" ht="57.75" customHeight="1" x14ac:dyDescent="0.35">
      <c r="A8" s="748"/>
      <c r="B8" s="266" t="s">
        <v>3288</v>
      </c>
      <c r="C8" s="266" t="s">
        <v>1056</v>
      </c>
      <c r="D8" s="267" t="s">
        <v>1057</v>
      </c>
      <c r="E8" s="267" t="s">
        <v>3289</v>
      </c>
      <c r="F8" s="266" t="s">
        <v>443</v>
      </c>
      <c r="G8" s="267" t="s">
        <v>3287</v>
      </c>
      <c r="H8" s="267"/>
      <c r="I8" s="338"/>
      <c r="J8" s="346" t="s">
        <v>444</v>
      </c>
    </row>
    <row r="9" spans="1:10" ht="57.75" customHeight="1" x14ac:dyDescent="0.35">
      <c r="A9" s="748"/>
      <c r="B9" s="266" t="s">
        <v>3290</v>
      </c>
      <c r="C9" s="266" t="s">
        <v>1060</v>
      </c>
      <c r="D9" s="267" t="s">
        <v>1061</v>
      </c>
      <c r="E9" s="267" t="s">
        <v>3291</v>
      </c>
      <c r="F9" s="266" t="s">
        <v>443</v>
      </c>
      <c r="G9" s="267" t="s">
        <v>3287</v>
      </c>
      <c r="H9" s="267"/>
      <c r="I9" s="338"/>
      <c r="J9" s="346" t="s">
        <v>444</v>
      </c>
    </row>
    <row r="10" spans="1:10" ht="57.75" customHeight="1" x14ac:dyDescent="0.35">
      <c r="A10" s="748"/>
      <c r="B10" s="266" t="s">
        <v>3292</v>
      </c>
      <c r="C10" s="266" t="s">
        <v>1064</v>
      </c>
      <c r="D10" s="267" t="s">
        <v>1065</v>
      </c>
      <c r="E10" s="267" t="s">
        <v>3293</v>
      </c>
      <c r="F10" s="266" t="s">
        <v>443</v>
      </c>
      <c r="G10" s="267" t="s">
        <v>3287</v>
      </c>
      <c r="H10" s="267"/>
      <c r="I10" s="338"/>
      <c r="J10" s="346" t="s">
        <v>444</v>
      </c>
    </row>
    <row r="11" spans="1:10" ht="57.75" customHeight="1" x14ac:dyDescent="0.35">
      <c r="A11" s="748"/>
      <c r="B11" s="266" t="s">
        <v>3294</v>
      </c>
      <c r="C11" s="266" t="s">
        <v>3295</v>
      </c>
      <c r="D11" s="267" t="s">
        <v>3296</v>
      </c>
      <c r="E11" s="267" t="s">
        <v>3297</v>
      </c>
      <c r="F11" s="266" t="s">
        <v>443</v>
      </c>
      <c r="G11" s="267" t="s">
        <v>3298</v>
      </c>
      <c r="H11" s="267"/>
      <c r="I11" s="338"/>
      <c r="J11" s="346" t="s">
        <v>444</v>
      </c>
    </row>
    <row r="12" spans="1:10" ht="57.75" customHeight="1" x14ac:dyDescent="0.35">
      <c r="A12" s="748"/>
      <c r="B12" s="266" t="s">
        <v>3299</v>
      </c>
      <c r="C12" s="266" t="s">
        <v>3300</v>
      </c>
      <c r="D12" s="267" t="s">
        <v>3301</v>
      </c>
      <c r="E12" s="267" t="s">
        <v>3302</v>
      </c>
      <c r="F12" s="266" t="s">
        <v>443</v>
      </c>
      <c r="G12" s="267" t="s">
        <v>3298</v>
      </c>
      <c r="H12" s="267"/>
      <c r="I12" s="338"/>
      <c r="J12" s="346" t="s">
        <v>444</v>
      </c>
    </row>
    <row r="13" spans="1:10" ht="57.75" customHeight="1" x14ac:dyDescent="0.35">
      <c r="A13" s="748"/>
      <c r="B13" s="266" t="s">
        <v>3303</v>
      </c>
      <c r="C13" s="266" t="s">
        <v>3304</v>
      </c>
      <c r="D13" s="267" t="s">
        <v>3305</v>
      </c>
      <c r="E13" s="267" t="s">
        <v>3306</v>
      </c>
      <c r="F13" s="266" t="s">
        <v>443</v>
      </c>
      <c r="G13" s="267" t="s">
        <v>3298</v>
      </c>
      <c r="H13" s="267"/>
      <c r="I13" s="338"/>
      <c r="J13" s="346" t="s">
        <v>444</v>
      </c>
    </row>
  </sheetData>
  <mergeCells count="1">
    <mergeCell ref="B2:J2"/>
  </mergeCells>
  <phoneticPr fontId="96" type="noConversion"/>
  <conditionalFormatting sqref="B6:B9">
    <cfRule type="expression" dxfId="115" priority="66">
      <formula>OR($J6="New",$J6="Updated")</formula>
    </cfRule>
  </conditionalFormatting>
  <conditionalFormatting sqref="B7:C7">
    <cfRule type="expression" dxfId="114" priority="130">
      <formula>OR($J7="New",$J7="Updated")</formula>
    </cfRule>
  </conditionalFormatting>
  <conditionalFormatting sqref="B4:G4 B5:I13 I4">
    <cfRule type="expression" dxfId="113" priority="135">
      <formula>OR($J4="New",$J4="Updated")</formula>
    </cfRule>
  </conditionalFormatting>
  <conditionalFormatting sqref="C8:C10">
    <cfRule type="expression" dxfId="112" priority="76">
      <formula>OR($J8="New",$J8="Updated")</formula>
    </cfRule>
  </conditionalFormatting>
  <conditionalFormatting sqref="C11:E13">
    <cfRule type="expression" dxfId="111" priority="35">
      <formula>OR($J11="New",$J11="Updated")</formula>
    </cfRule>
  </conditionalFormatting>
  <conditionalFormatting sqref="D3">
    <cfRule type="expression" dxfId="110" priority="1">
      <formula>OR($I3="New",$I3="Updated")</formula>
    </cfRule>
  </conditionalFormatting>
  <conditionalFormatting sqref="D7:D10">
    <cfRule type="expression" dxfId="109" priority="43">
      <formula>OR($J7="New",$J7="Updated")</formula>
    </cfRule>
  </conditionalFormatting>
  <conditionalFormatting sqref="E8:E10">
    <cfRule type="expression" dxfId="108" priority="37">
      <formula>OR($J8="New",$J8="Updated")</formula>
    </cfRule>
  </conditionalFormatting>
  <conditionalFormatting sqref="F4:F13">
    <cfRule type="cellIs" dxfId="107" priority="131" stopIfTrue="1" operator="equal">
      <formula>"Validation"</formula>
    </cfRule>
    <cfRule type="cellIs" dxfId="106" priority="132" operator="equal">
      <formula>"Pre-populated"</formula>
    </cfRule>
  </conditionalFormatting>
  <conditionalFormatting sqref="F6:F13">
    <cfRule type="cellIs" dxfId="105" priority="60" stopIfTrue="1" operator="equal">
      <formula>"Validation"</formula>
    </cfRule>
    <cfRule type="cellIs" dxfId="104" priority="61" operator="equal">
      <formula>"Pre-populated"</formula>
    </cfRule>
  </conditionalFormatting>
  <conditionalFormatting sqref="F11:F13">
    <cfRule type="expression" dxfId="103" priority="64">
      <formula>OR($J11="New",$J11="Updated")</formula>
    </cfRule>
  </conditionalFormatting>
  <conditionalFormatting sqref="F13">
    <cfRule type="cellIs" dxfId="102" priority="50" stopIfTrue="1" operator="equal">
      <formula>"Validation"</formula>
    </cfRule>
    <cfRule type="cellIs" dxfId="101" priority="51" operator="equal">
      <formula>"Pre-populated"</formula>
    </cfRule>
    <cfRule type="expression" dxfId="100" priority="54">
      <formula>OR($J13="New",$J13="Updated")</formula>
    </cfRule>
  </conditionalFormatting>
  <conditionalFormatting sqref="F8:H10">
    <cfRule type="expression" dxfId="99" priority="90">
      <formula>OR($J8="New",$J8="Updated")</formula>
    </cfRule>
  </conditionalFormatting>
  <conditionalFormatting sqref="G11:H13">
    <cfRule type="expression" dxfId="98" priority="46">
      <formula>OR($J11="New",$J11="Updated")</formula>
    </cfRule>
  </conditionalFormatting>
  <conditionalFormatting sqref="H3:H4">
    <cfRule type="expression" dxfId="97" priority="5">
      <formula>OR($J3="New",$J3="Updated")</formula>
    </cfRule>
  </conditionalFormatting>
  <conditionalFormatting sqref="I8:I10">
    <cfRule type="expression" dxfId="96" priority="2">
      <formula>OR($J8="New",$J8="Updated")</formula>
    </cfRule>
  </conditionalFormatting>
  <conditionalFormatting sqref="I12:I13">
    <cfRule type="expression" dxfId="95" priority="55">
      <formula>OR($J12="New",$J12="Updated")</formula>
    </cfRule>
  </conditionalFormatting>
  <conditionalFormatting sqref="J4:J13">
    <cfRule type="cellIs" dxfId="94" priority="52" operator="equal">
      <formula>"Updated"</formula>
    </cfRule>
    <cfRule type="cellIs" dxfId="93"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70" zoomScaleNormal="70" zoomScaleSheetLayoutView="100" workbookViewId="0"/>
  </sheetViews>
  <sheetFormatPr defaultRowHeight="14.5" x14ac:dyDescent="0.35"/>
  <cols>
    <col min="1" max="1" width="2" style="2" customWidth="1"/>
    <col min="2" max="2" width="4.26953125" style="2" customWidth="1"/>
    <col min="3" max="3" width="37.26953125" style="2" bestFit="1" customWidth="1"/>
    <col min="4" max="11" width="20.26953125" style="2" customWidth="1"/>
    <col min="12" max="12" width="48.7265625" style="2" customWidth="1"/>
    <col min="13" max="13" width="4.453125" style="2" customWidth="1"/>
    <col min="14" max="17" width="25" style="2" customWidth="1"/>
  </cols>
  <sheetData>
    <row r="1" spans="1:17" s="16" customFormat="1" ht="16.5" x14ac:dyDescent="0.45">
      <c r="A1" s="3"/>
    </row>
    <row r="2" spans="1:17" s="16" customFormat="1" ht="16.5" x14ac:dyDescent="0.45">
      <c r="A2" s="3"/>
    </row>
    <row r="3" spans="1:17" s="16" customFormat="1" ht="16.5" x14ac:dyDescent="0.45">
      <c r="A3" s="3"/>
    </row>
    <row r="4" spans="1:17" s="16" customFormat="1" ht="21" x14ac:dyDescent="0.55000000000000004">
      <c r="A4" s="3"/>
      <c r="B4" s="170" t="s">
        <v>364</v>
      </c>
      <c r="C4" s="300"/>
      <c r="D4" s="163"/>
      <c r="E4" s="163"/>
      <c r="F4" s="163"/>
      <c r="G4" s="8"/>
      <c r="H4" s="171"/>
      <c r="I4" s="171"/>
      <c r="J4" s="171"/>
      <c r="K4" s="171"/>
      <c r="L4" s="8"/>
      <c r="M4" s="8"/>
      <c r="N4" s="8"/>
      <c r="O4" s="8"/>
      <c r="P4" s="8" t="s">
        <v>394</v>
      </c>
      <c r="Q4" s="214" t="str">
        <f>'010'!E8</f>
        <v>1234</v>
      </c>
    </row>
    <row r="5" spans="1:17" s="16" customFormat="1" ht="16.5" x14ac:dyDescent="0.45">
      <c r="A5" s="3"/>
      <c r="B5" s="164"/>
      <c r="C5" s="164"/>
      <c r="D5" s="165"/>
      <c r="E5" s="165"/>
      <c r="F5" s="165"/>
      <c r="G5" s="166"/>
    </row>
    <row r="6" spans="1:17" s="16" customFormat="1" ht="17.5" x14ac:dyDescent="0.45">
      <c r="A6" s="3"/>
      <c r="C6" s="191" t="s">
        <v>3307</v>
      </c>
      <c r="D6" s="191"/>
      <c r="E6" s="163"/>
      <c r="F6" s="163"/>
      <c r="G6" s="8"/>
      <c r="H6" s="171"/>
      <c r="I6" s="171"/>
      <c r="J6" s="171"/>
      <c r="K6" s="171"/>
      <c r="L6" s="171"/>
      <c r="M6" s="171"/>
      <c r="N6" s="171"/>
      <c r="O6" s="171"/>
      <c r="P6" s="171"/>
    </row>
    <row r="7" spans="1:17" s="16" customFormat="1" ht="17.5" x14ac:dyDescent="0.45">
      <c r="A7" s="3"/>
      <c r="B7" s="164"/>
      <c r="C7" s="76"/>
      <c r="D7" s="165"/>
      <c r="E7" s="165"/>
      <c r="F7" s="165"/>
      <c r="G7" s="166"/>
      <c r="H7" s="165"/>
      <c r="I7" s="165"/>
    </row>
    <row r="8" spans="1:17" s="16" customFormat="1" ht="17.5" x14ac:dyDescent="0.45">
      <c r="B8" s="164"/>
      <c r="C8" s="172" t="s">
        <v>2349</v>
      </c>
      <c r="D8" s="173"/>
      <c r="E8" s="173"/>
      <c r="F8" s="173"/>
      <c r="G8" s="174"/>
      <c r="H8" s="173"/>
      <c r="I8" s="173"/>
      <c r="J8" s="175"/>
      <c r="K8" s="175"/>
      <c r="L8" s="175"/>
      <c r="M8" s="175"/>
      <c r="N8" s="175"/>
      <c r="O8" s="175"/>
      <c r="P8" s="175"/>
      <c r="Q8" s="175"/>
    </row>
    <row r="9" spans="1:17" s="16" customFormat="1" ht="16.5" x14ac:dyDescent="0.45"/>
    <row r="10" spans="1:17" s="16" customFormat="1" ht="63.75" customHeight="1" x14ac:dyDescent="0.45">
      <c r="C10" s="1157" t="s">
        <v>3308</v>
      </c>
      <c r="D10" s="1158"/>
      <c r="E10" s="1158"/>
      <c r="F10" s="1158"/>
      <c r="G10" s="1158"/>
      <c r="H10" s="1158"/>
      <c r="I10" s="1158"/>
      <c r="J10" s="1158"/>
      <c r="K10" s="1158"/>
      <c r="L10" s="1158"/>
      <c r="M10" s="1158"/>
      <c r="N10" s="1158"/>
      <c r="O10" s="1158"/>
      <c r="P10" s="1158"/>
      <c r="Q10" s="1159"/>
    </row>
    <row r="11" spans="1:17" s="16" customFormat="1" ht="16.5" x14ac:dyDescent="0.45">
      <c r="D11" s="289"/>
      <c r="E11" s="289"/>
      <c r="F11" s="289"/>
      <c r="G11" s="289"/>
      <c r="H11" s="289"/>
      <c r="I11" s="289"/>
      <c r="J11" s="289"/>
      <c r="K11" s="289"/>
      <c r="N11" s="290"/>
      <c r="O11" s="289"/>
      <c r="P11" s="289"/>
      <c r="Q11" s="289"/>
    </row>
    <row r="12" spans="1:17" s="16" customFormat="1" ht="17.5" x14ac:dyDescent="0.45">
      <c r="C12" s="176" t="s">
        <v>871</v>
      </c>
      <c r="D12" s="289"/>
      <c r="E12" s="289"/>
      <c r="F12" s="289"/>
      <c r="G12" s="289"/>
      <c r="H12" s="289"/>
      <c r="I12" s="289"/>
      <c r="J12" s="289"/>
      <c r="K12" s="289"/>
      <c r="N12" s="290"/>
      <c r="O12" s="289"/>
      <c r="P12" s="289"/>
      <c r="Q12" s="289"/>
    </row>
    <row r="13" spans="1:17" s="16" customFormat="1" ht="17.5" x14ac:dyDescent="0.45">
      <c r="C13" s="176"/>
    </row>
    <row r="14" spans="1:17" ht="20.149999999999999" customHeight="1" x14ac:dyDescent="0.35">
      <c r="A14" s="714"/>
      <c r="B14" s="749"/>
      <c r="C14" s="962" t="s">
        <v>2351</v>
      </c>
      <c r="D14" s="893" t="s">
        <v>3309</v>
      </c>
      <c r="E14" s="893" t="s">
        <v>3310</v>
      </c>
      <c r="F14" s="893" t="s">
        <v>3311</v>
      </c>
      <c r="G14" s="893" t="s">
        <v>3312</v>
      </c>
      <c r="H14" s="893" t="s">
        <v>3313</v>
      </c>
      <c r="I14" s="893" t="s">
        <v>3314</v>
      </c>
      <c r="J14" s="893" t="s">
        <v>3315</v>
      </c>
      <c r="K14" s="968" t="s">
        <v>3312</v>
      </c>
      <c r="L14" s="967" t="s">
        <v>3316</v>
      </c>
      <c r="M14" s="287"/>
      <c r="N14" s="968" t="s">
        <v>3317</v>
      </c>
      <c r="O14" s="968" t="s">
        <v>3318</v>
      </c>
      <c r="P14" s="968" t="s">
        <v>3319</v>
      </c>
      <c r="Q14" s="968" t="s">
        <v>3320</v>
      </c>
    </row>
    <row r="15" spans="1:17" ht="20.149999999999999" customHeight="1" x14ac:dyDescent="0.35">
      <c r="A15" s="714"/>
      <c r="B15" s="750"/>
      <c r="C15" s="877"/>
      <c r="D15" s="894"/>
      <c r="E15" s="894"/>
      <c r="F15" s="894"/>
      <c r="G15" s="894"/>
      <c r="H15" s="894"/>
      <c r="I15" s="894"/>
      <c r="J15" s="894"/>
      <c r="K15" s="1163"/>
      <c r="L15" s="1133"/>
      <c r="M15" s="287"/>
      <c r="N15" s="1163"/>
      <c r="O15" s="1163"/>
      <c r="P15" s="1163"/>
      <c r="Q15" s="1163"/>
    </row>
    <row r="16" spans="1:17" ht="20.149999999999999" customHeight="1" x14ac:dyDescent="0.35">
      <c r="A16" s="714"/>
      <c r="B16" s="750"/>
      <c r="C16" s="877"/>
      <c r="D16" s="895"/>
      <c r="E16" s="895"/>
      <c r="F16" s="895"/>
      <c r="G16" s="895"/>
      <c r="H16" s="895"/>
      <c r="I16" s="895"/>
      <c r="J16" s="895"/>
      <c r="K16" s="845"/>
      <c r="L16" s="1133"/>
      <c r="M16" s="287"/>
      <c r="N16" s="845"/>
      <c r="O16" s="845"/>
      <c r="P16" s="845"/>
      <c r="Q16" s="845"/>
    </row>
    <row r="17" spans="2:17" ht="25.5" customHeight="1" x14ac:dyDescent="0.35">
      <c r="B17" s="286"/>
      <c r="C17" s="963"/>
      <c r="D17" s="54" t="s">
        <v>502</v>
      </c>
      <c r="E17" s="54" t="s">
        <v>503</v>
      </c>
      <c r="F17" s="54" t="s">
        <v>524</v>
      </c>
      <c r="G17" s="54" t="s">
        <v>525</v>
      </c>
      <c r="H17" s="54" t="s">
        <v>526</v>
      </c>
      <c r="I17" s="54" t="s">
        <v>527</v>
      </c>
      <c r="J17" s="54" t="s">
        <v>528</v>
      </c>
      <c r="K17" s="284" t="s">
        <v>529</v>
      </c>
      <c r="L17" s="1164"/>
      <c r="M17" s="287"/>
      <c r="N17" s="284" t="s">
        <v>530</v>
      </c>
      <c r="O17" s="284" t="s">
        <v>531</v>
      </c>
      <c r="P17" s="284" t="s">
        <v>880</v>
      </c>
      <c r="Q17" s="284" t="s">
        <v>881</v>
      </c>
    </row>
    <row r="18" spans="2:17" s="2" customFormat="1" ht="39" customHeight="1" x14ac:dyDescent="0.35">
      <c r="B18" s="285"/>
      <c r="C18" s="179" t="s">
        <v>2358</v>
      </c>
      <c r="D18" s="222">
        <v>0</v>
      </c>
      <c r="E18" s="222">
        <v>0</v>
      </c>
      <c r="F18" s="222">
        <v>0</v>
      </c>
      <c r="G18" s="354" t="s">
        <v>3321</v>
      </c>
      <c r="H18" s="222">
        <v>0</v>
      </c>
      <c r="I18" s="222">
        <v>0</v>
      </c>
      <c r="J18" s="222">
        <v>0</v>
      </c>
      <c r="K18" s="354" t="s">
        <v>3322</v>
      </c>
      <c r="L18" s="222">
        <v>0</v>
      </c>
      <c r="M18" s="288"/>
      <c r="N18" s="222">
        <v>0</v>
      </c>
      <c r="O18" s="222">
        <v>0</v>
      </c>
      <c r="P18" s="222">
        <v>0</v>
      </c>
      <c r="Q18" s="222">
        <v>0</v>
      </c>
    </row>
    <row r="19" spans="2:17" s="2" customFormat="1" ht="39" hidden="1" customHeight="1" x14ac:dyDescent="0.35">
      <c r="B19" s="285"/>
      <c r="C19" s="179" t="s">
        <v>2363</v>
      </c>
      <c r="D19" s="222">
        <v>0</v>
      </c>
      <c r="E19" s="222">
        <v>0</v>
      </c>
      <c r="F19" s="222">
        <v>0</v>
      </c>
      <c r="G19" s="354" t="s">
        <v>3321</v>
      </c>
      <c r="H19" s="222">
        <v>0</v>
      </c>
      <c r="I19" s="222">
        <v>0</v>
      </c>
      <c r="J19" s="222">
        <v>0</v>
      </c>
      <c r="K19" s="354" t="s">
        <v>3322</v>
      </c>
      <c r="L19" s="222">
        <v>0</v>
      </c>
      <c r="M19" s="288"/>
      <c r="N19" s="222">
        <v>0</v>
      </c>
      <c r="O19" s="222">
        <v>0</v>
      </c>
      <c r="P19" s="222">
        <v>0</v>
      </c>
      <c r="Q19" s="222">
        <v>0</v>
      </c>
    </row>
    <row r="20" spans="2:17" s="2" customFormat="1" ht="39" customHeight="1" x14ac:dyDescent="0.35">
      <c r="B20" s="285"/>
      <c r="C20" s="179" t="s">
        <v>2364</v>
      </c>
      <c r="D20" s="222">
        <v>0</v>
      </c>
      <c r="E20" s="222">
        <v>0</v>
      </c>
      <c r="F20" s="222">
        <v>0</v>
      </c>
      <c r="G20" s="354" t="s">
        <v>3321</v>
      </c>
      <c r="H20" s="222">
        <v>0</v>
      </c>
      <c r="I20" s="222">
        <v>0</v>
      </c>
      <c r="J20" s="222">
        <v>0</v>
      </c>
      <c r="K20" s="354" t="s">
        <v>3322</v>
      </c>
      <c r="L20" s="222">
        <v>0</v>
      </c>
      <c r="M20" s="288"/>
      <c r="N20" s="222">
        <v>0</v>
      </c>
      <c r="O20" s="222">
        <v>0</v>
      </c>
      <c r="P20" s="222">
        <v>0</v>
      </c>
      <c r="Q20" s="222">
        <v>0</v>
      </c>
    </row>
    <row r="21" spans="2:17" s="2" customFormat="1" ht="65.25" customHeight="1" x14ac:dyDescent="0.35">
      <c r="B21" s="285"/>
      <c r="C21" s="595" t="s">
        <v>514</v>
      </c>
      <c r="D21" s="354" t="s">
        <v>3323</v>
      </c>
      <c r="E21" s="222">
        <v>0</v>
      </c>
      <c r="F21" s="222">
        <v>0</v>
      </c>
      <c r="G21" s="354" t="s">
        <v>3321</v>
      </c>
      <c r="H21" s="354" t="s">
        <v>3324</v>
      </c>
      <c r="I21" s="222">
        <v>0</v>
      </c>
      <c r="J21" s="222">
        <v>0</v>
      </c>
      <c r="K21" s="354" t="s">
        <v>3322</v>
      </c>
      <c r="L21" s="513"/>
      <c r="M21" s="288"/>
      <c r="N21" s="222">
        <v>0</v>
      </c>
      <c r="O21" s="222">
        <v>0</v>
      </c>
      <c r="P21" s="222">
        <v>0</v>
      </c>
      <c r="Q21" s="222">
        <v>0</v>
      </c>
    </row>
    <row r="22" spans="2:17" ht="24.75" customHeight="1" x14ac:dyDescent="0.45">
      <c r="B22" s="714"/>
      <c r="C22" s="714"/>
      <c r="D22" s="714"/>
      <c r="E22" s="16"/>
      <c r="F22" s="16"/>
      <c r="G22" s="714"/>
      <c r="H22" s="714"/>
      <c r="I22" s="16"/>
      <c r="J22" s="16"/>
      <c r="K22" s="714"/>
      <c r="L22" s="714"/>
      <c r="M22" s="714"/>
      <c r="N22" s="714"/>
      <c r="O22" s="714"/>
      <c r="P22" s="714"/>
      <c r="Q22" s="714"/>
    </row>
    <row r="23" spans="2:17" s="2" customFormat="1" ht="17.5" x14ac:dyDescent="0.45">
      <c r="B23" s="714"/>
      <c r="C23" s="52" t="s">
        <v>877</v>
      </c>
      <c r="D23" s="16"/>
      <c r="E23" s="16"/>
      <c r="F23" s="16"/>
      <c r="G23" s="16"/>
      <c r="H23" s="16"/>
      <c r="I23" s="16"/>
      <c r="J23" s="16"/>
      <c r="K23" s="16"/>
      <c r="L23" s="16"/>
      <c r="M23" s="16"/>
      <c r="N23" s="16"/>
      <c r="O23" s="16"/>
      <c r="P23" s="16"/>
      <c r="Q23" s="16"/>
    </row>
    <row r="24" spans="2:17" s="2" customFormat="1" ht="16.5" x14ac:dyDescent="0.45">
      <c r="B24" s="714"/>
      <c r="C24" s="16"/>
      <c r="D24" s="16"/>
      <c r="E24" s="16"/>
      <c r="F24" s="16"/>
      <c r="G24" s="16"/>
      <c r="H24" s="16"/>
      <c r="I24" s="16"/>
      <c r="J24" s="16"/>
      <c r="K24" s="16"/>
      <c r="L24" s="16"/>
      <c r="M24" s="16"/>
      <c r="N24" s="16"/>
      <c r="O24" s="16"/>
      <c r="P24" s="16"/>
      <c r="Q24" s="16"/>
    </row>
    <row r="25" spans="2:17" s="2" customFormat="1" ht="14.25" customHeight="1" x14ac:dyDescent="0.45">
      <c r="B25" s="714"/>
      <c r="C25" s="1160"/>
      <c r="D25" s="1161"/>
      <c r="E25" s="1161"/>
      <c r="F25" s="1161"/>
      <c r="G25" s="1161"/>
      <c r="H25" s="1161"/>
      <c r="I25" s="1161"/>
      <c r="J25" s="1161"/>
      <c r="K25" s="1161"/>
      <c r="L25" s="1161"/>
      <c r="M25" s="1161"/>
      <c r="N25" s="1161"/>
      <c r="O25" s="1161"/>
      <c r="P25" s="1161"/>
      <c r="Q25" s="1162"/>
    </row>
    <row r="28" spans="2:17" s="16" customFormat="1" ht="17.5" x14ac:dyDescent="0.45">
      <c r="B28" s="164"/>
      <c r="C28" s="172" t="s">
        <v>2369</v>
      </c>
      <c r="D28" s="173"/>
      <c r="E28" s="173"/>
      <c r="F28" s="173"/>
      <c r="G28" s="174"/>
      <c r="H28" s="173"/>
      <c r="I28" s="173"/>
      <c r="J28" s="175"/>
      <c r="K28" s="175"/>
      <c r="L28" s="175"/>
      <c r="M28" s="175"/>
      <c r="N28" s="175"/>
      <c r="O28" s="175"/>
      <c r="P28" s="175"/>
      <c r="Q28" s="175"/>
    </row>
    <row r="29" spans="2:17" s="16" customFormat="1" ht="16.5" x14ac:dyDescent="0.45"/>
    <row r="30" spans="2:17" s="16" customFormat="1" ht="64.150000000000006" customHeight="1" x14ac:dyDescent="0.45">
      <c r="C30" s="1000" t="s">
        <v>3325</v>
      </c>
      <c r="D30" s="1001"/>
      <c r="E30" s="1001"/>
      <c r="F30" s="1001"/>
      <c r="G30" s="1001"/>
      <c r="H30" s="1001"/>
      <c r="I30" s="1156"/>
    </row>
    <row r="31" spans="2:17" s="16" customFormat="1" ht="16.5" x14ac:dyDescent="0.45">
      <c r="D31" s="289"/>
      <c r="E31" s="289"/>
      <c r="F31" s="289"/>
      <c r="G31" s="289"/>
      <c r="H31" s="289"/>
      <c r="I31" s="289"/>
    </row>
    <row r="32" spans="2:17" s="16" customFormat="1" ht="17.5" x14ac:dyDescent="0.45">
      <c r="C32" s="176" t="s">
        <v>871</v>
      </c>
      <c r="D32" s="289"/>
      <c r="E32" s="289"/>
      <c r="F32" s="289"/>
      <c r="G32" s="289"/>
      <c r="H32" s="289"/>
      <c r="I32" s="289"/>
      <c r="J32" s="289"/>
      <c r="K32" s="289"/>
      <c r="N32" s="290"/>
      <c r="O32" s="289"/>
      <c r="P32" s="289"/>
      <c r="Q32" s="289"/>
    </row>
    <row r="33" spans="2:17" s="16" customFormat="1" ht="17.5" x14ac:dyDescent="0.45">
      <c r="C33" s="176"/>
    </row>
    <row r="34" spans="2:17" ht="34.5" customHeight="1" thickBot="1" x14ac:dyDescent="0.4">
      <c r="B34" s="749"/>
      <c r="C34" s="962" t="s">
        <v>2351</v>
      </c>
      <c r="D34" s="893" t="s">
        <v>3326</v>
      </c>
      <c r="E34" s="893" t="s">
        <v>3327</v>
      </c>
      <c r="F34" s="893" t="s">
        <v>3328</v>
      </c>
      <c r="G34" s="966" t="s">
        <v>3316</v>
      </c>
      <c r="H34" s="967"/>
      <c r="I34" s="967"/>
      <c r="J34" s="1165"/>
      <c r="K34" s="1165"/>
      <c r="L34" s="1165"/>
      <c r="M34" s="291"/>
      <c r="N34" s="1165"/>
      <c r="O34" s="1165"/>
      <c r="P34" s="1165"/>
      <c r="Q34" s="1167"/>
    </row>
    <row r="35" spans="2:17" ht="34.5" customHeight="1" thickTop="1" thickBot="1" x14ac:dyDescent="0.4">
      <c r="B35" s="750"/>
      <c r="C35" s="877"/>
      <c r="D35" s="894"/>
      <c r="E35" s="894"/>
      <c r="F35" s="894"/>
      <c r="G35" s="1036"/>
      <c r="H35" s="1133"/>
      <c r="I35" s="1133"/>
      <c r="J35" s="1166"/>
      <c r="K35" s="1166"/>
      <c r="L35" s="1166"/>
      <c r="M35" s="292"/>
      <c r="N35" s="1166"/>
      <c r="O35" s="1166"/>
      <c r="P35" s="1166"/>
      <c r="Q35" s="1168"/>
    </row>
    <row r="36" spans="2:17" ht="34.5" customHeight="1" thickTop="1" thickBot="1" x14ac:dyDescent="0.4">
      <c r="B36" s="750"/>
      <c r="C36" s="877"/>
      <c r="D36" s="895"/>
      <c r="E36" s="895"/>
      <c r="F36" s="895"/>
      <c r="G36" s="1036"/>
      <c r="H36" s="1133"/>
      <c r="I36" s="1133"/>
      <c r="J36" s="1166"/>
      <c r="K36" s="1166"/>
      <c r="L36" s="1166"/>
      <c r="M36" s="292"/>
      <c r="N36" s="1166"/>
      <c r="O36" s="1166"/>
      <c r="P36" s="1166"/>
      <c r="Q36" s="1168"/>
    </row>
    <row r="37" spans="2:17" ht="25.5" customHeight="1" thickTop="1" thickBot="1" x14ac:dyDescent="0.4">
      <c r="B37" s="286"/>
      <c r="C37" s="963"/>
      <c r="D37" s="54" t="s">
        <v>882</v>
      </c>
      <c r="E37" s="54" t="s">
        <v>883</v>
      </c>
      <c r="F37" s="54" t="s">
        <v>884</v>
      </c>
      <c r="G37" s="1036"/>
      <c r="H37" s="1133"/>
      <c r="I37" s="1133"/>
      <c r="J37" s="292"/>
      <c r="K37" s="292"/>
      <c r="L37" s="1166"/>
      <c r="M37" s="292"/>
      <c r="N37" s="292"/>
      <c r="O37" s="292"/>
      <c r="P37" s="292"/>
      <c r="Q37" s="293"/>
    </row>
    <row r="38" spans="2:17" s="2" customFormat="1" ht="34.5" customHeight="1" thickTop="1" thickBot="1" x14ac:dyDescent="0.4">
      <c r="B38" s="285"/>
      <c r="C38" s="179" t="s">
        <v>2358</v>
      </c>
      <c r="D38" s="222">
        <v>0</v>
      </c>
      <c r="E38" s="222">
        <v>0</v>
      </c>
      <c r="F38" s="222">
        <v>0</v>
      </c>
      <c r="G38" s="296"/>
      <c r="H38" s="297"/>
      <c r="I38" s="298"/>
      <c r="J38" s="294"/>
      <c r="K38" s="294"/>
      <c r="L38" s="294"/>
      <c r="M38" s="294"/>
      <c r="N38" s="294"/>
      <c r="O38" s="294"/>
      <c r="P38" s="294"/>
      <c r="Q38" s="295"/>
    </row>
    <row r="39" spans="2:17" s="2" customFormat="1" ht="34.5" hidden="1" customHeight="1" thickTop="1" thickBot="1" x14ac:dyDescent="0.4">
      <c r="B39" s="285"/>
      <c r="C39" s="179" t="s">
        <v>2363</v>
      </c>
      <c r="D39" s="222">
        <v>0</v>
      </c>
      <c r="E39" s="222">
        <v>0</v>
      </c>
      <c r="F39" s="222">
        <v>0</v>
      </c>
      <c r="G39" s="299"/>
      <c r="H39" s="596"/>
      <c r="I39" s="597"/>
      <c r="J39" s="294"/>
      <c r="K39" s="294"/>
      <c r="L39" s="294"/>
      <c r="M39" s="294"/>
      <c r="N39" s="294"/>
      <c r="O39" s="294"/>
      <c r="P39" s="294"/>
      <c r="Q39" s="295"/>
    </row>
    <row r="40" spans="2:17" s="2" customFormat="1" ht="34.5" customHeight="1" thickTop="1" thickBot="1" x14ac:dyDescent="0.4">
      <c r="B40" s="285"/>
      <c r="C40" s="179" t="s">
        <v>2364</v>
      </c>
      <c r="D40" s="222">
        <v>0</v>
      </c>
      <c r="E40" s="222">
        <v>0</v>
      </c>
      <c r="F40" s="222">
        <v>0</v>
      </c>
      <c r="G40" s="299"/>
      <c r="H40" s="596"/>
      <c r="I40" s="597"/>
      <c r="J40" s="294"/>
      <c r="K40" s="294"/>
      <c r="L40" s="294"/>
      <c r="M40" s="294"/>
      <c r="N40" s="294"/>
      <c r="O40" s="294"/>
      <c r="P40" s="294"/>
      <c r="Q40" s="295"/>
    </row>
    <row r="41" spans="2:17" ht="30" customHeight="1" thickTop="1" x14ac:dyDescent="0.35">
      <c r="B41" s="714"/>
      <c r="C41" s="714"/>
      <c r="D41" s="714"/>
      <c r="E41" s="714"/>
      <c r="F41" s="714"/>
      <c r="G41" s="714"/>
      <c r="H41" s="714"/>
      <c r="I41" s="714"/>
      <c r="J41" s="714"/>
      <c r="K41" s="714"/>
      <c r="L41" s="714"/>
      <c r="M41" s="714"/>
      <c r="N41" s="714"/>
      <c r="O41" s="714"/>
      <c r="P41" s="714"/>
      <c r="Q41" s="714"/>
    </row>
    <row r="42" spans="2:17" s="2" customFormat="1" ht="17.5" x14ac:dyDescent="0.45">
      <c r="B42" s="714"/>
      <c r="C42" s="52" t="s">
        <v>877</v>
      </c>
      <c r="D42" s="16"/>
      <c r="E42" s="16"/>
      <c r="F42" s="16"/>
      <c r="G42" s="16"/>
      <c r="H42" s="16"/>
      <c r="I42" s="16"/>
      <c r="J42" s="16"/>
      <c r="K42" s="16"/>
      <c r="L42" s="16"/>
      <c r="M42" s="16"/>
      <c r="N42" s="16"/>
      <c r="O42" s="16"/>
      <c r="P42" s="16"/>
      <c r="Q42" s="16"/>
    </row>
    <row r="43" spans="2:17" s="2" customFormat="1" ht="16.5" x14ac:dyDescent="0.45">
      <c r="B43" s="714"/>
      <c r="C43" s="16"/>
      <c r="D43" s="16"/>
      <c r="E43" s="16"/>
      <c r="F43" s="16"/>
      <c r="G43" s="16"/>
      <c r="H43" s="16"/>
      <c r="I43" s="16"/>
      <c r="J43" s="16"/>
      <c r="K43" s="16"/>
      <c r="L43" s="16"/>
      <c r="M43" s="16"/>
      <c r="N43" s="16"/>
      <c r="O43" s="16"/>
      <c r="P43" s="16"/>
      <c r="Q43" s="16"/>
    </row>
    <row r="44" spans="2:17" s="2" customFormat="1" ht="18" customHeight="1" x14ac:dyDescent="0.45">
      <c r="B44" s="714"/>
      <c r="C44" s="1160"/>
      <c r="D44" s="1161"/>
      <c r="E44" s="1161"/>
      <c r="F44" s="1161"/>
      <c r="G44" s="1161"/>
      <c r="H44" s="1161"/>
      <c r="I44" s="1161"/>
      <c r="J44" s="1161"/>
      <c r="K44" s="1161"/>
      <c r="L44" s="1161"/>
      <c r="M44" s="1161"/>
      <c r="N44" s="1161"/>
      <c r="O44" s="1161"/>
      <c r="P44" s="1161"/>
      <c r="Q44" s="1162"/>
    </row>
  </sheetData>
  <sheetProtection formatColumns="0"/>
  <mergeCells count="30">
    <mergeCell ref="C44:Q44"/>
    <mergeCell ref="G34:I37"/>
    <mergeCell ref="J34:J36"/>
    <mergeCell ref="K34:K36"/>
    <mergeCell ref="L34:L37"/>
    <mergeCell ref="C34:C37"/>
    <mergeCell ref="D34:D36"/>
    <mergeCell ref="E34:E36"/>
    <mergeCell ref="F34:F36"/>
    <mergeCell ref="Q14:Q16"/>
    <mergeCell ref="N34:N36"/>
    <mergeCell ref="O34:O36"/>
    <mergeCell ref="P34:P36"/>
    <mergeCell ref="Q34:Q36"/>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9" t="s">
        <v>3329</v>
      </c>
      <c r="C2" s="799"/>
      <c r="D2" s="799"/>
      <c r="E2" s="799"/>
      <c r="F2" s="799"/>
      <c r="G2" s="799"/>
      <c r="H2" s="799"/>
      <c r="I2" s="799"/>
      <c r="J2" s="799"/>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3330</v>
      </c>
      <c r="C4" s="266" t="s">
        <v>3331</v>
      </c>
      <c r="D4" s="267" t="s">
        <v>3309</v>
      </c>
      <c r="E4" s="267" t="s">
        <v>3332</v>
      </c>
      <c r="F4" s="266" t="s">
        <v>443</v>
      </c>
      <c r="G4" s="267" t="s">
        <v>3333</v>
      </c>
      <c r="H4" s="267" t="s">
        <v>3334</v>
      </c>
      <c r="I4" s="338"/>
      <c r="J4" s="346" t="s">
        <v>444</v>
      </c>
    </row>
    <row r="5" spans="2:10" ht="57.75" customHeight="1" x14ac:dyDescent="0.35">
      <c r="B5" s="266" t="s">
        <v>3335</v>
      </c>
      <c r="C5" s="266" t="s">
        <v>3336</v>
      </c>
      <c r="D5" s="267" t="s">
        <v>3313</v>
      </c>
      <c r="E5" s="267" t="s">
        <v>3337</v>
      </c>
      <c r="F5" s="266" t="s">
        <v>443</v>
      </c>
      <c r="G5" s="267" t="s">
        <v>3338</v>
      </c>
      <c r="H5" s="267" t="s">
        <v>3339</v>
      </c>
      <c r="I5" s="338"/>
      <c r="J5" s="346" t="s">
        <v>444</v>
      </c>
    </row>
  </sheetData>
  <mergeCells count="1">
    <mergeCell ref="B2:J2"/>
  </mergeCells>
  <conditionalFormatting sqref="B4:G5 I4:I5">
    <cfRule type="expression" dxfId="92" priority="33">
      <formula>OR($J4="New",$J4="Updated")</formula>
    </cfRule>
  </conditionalFormatting>
  <conditionalFormatting sqref="D3">
    <cfRule type="expression" dxfId="91" priority="1">
      <formula>OR($I3="New",$I3="Updated")</formula>
    </cfRule>
  </conditionalFormatting>
  <conditionalFormatting sqref="F4:F5">
    <cfRule type="cellIs" dxfId="90" priority="29" stopIfTrue="1" operator="equal">
      <formula>"Validation"</formula>
    </cfRule>
    <cfRule type="cellIs" dxfId="89" priority="30" operator="equal">
      <formula>"Pre-populated"</formula>
    </cfRule>
  </conditionalFormatting>
  <conditionalFormatting sqref="H3:H5">
    <cfRule type="expression" dxfId="88" priority="26">
      <formula>OR($J3="New",$J3="Updated")</formula>
    </cfRule>
  </conditionalFormatting>
  <conditionalFormatting sqref="J4:J5">
    <cfRule type="cellIs" dxfId="87" priority="31" operator="equal">
      <formula>"Updated"</formula>
    </cfRule>
    <cfRule type="cellIs" dxfId="86"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heetViews>
  <sheetFormatPr defaultRowHeight="14.5" x14ac:dyDescent="0.35"/>
  <cols>
    <col min="1" max="1" width="2" style="2" customWidth="1"/>
    <col min="2" max="2" width="4.26953125" style="2" customWidth="1"/>
    <col min="3" max="3" width="41" style="2" customWidth="1"/>
    <col min="4" max="5" width="51.7265625" style="2" customWidth="1"/>
    <col min="6" max="6" width="10.7265625" style="2" customWidth="1"/>
  </cols>
  <sheetData>
    <row r="1" spans="1:6" s="16" customFormat="1" ht="16.5" x14ac:dyDescent="0.45">
      <c r="A1" s="3"/>
    </row>
    <row r="2" spans="1:6" s="16" customFormat="1" ht="16.5" x14ac:dyDescent="0.45">
      <c r="A2" s="3"/>
    </row>
    <row r="3" spans="1:6" s="16" customFormat="1" ht="16.5" x14ac:dyDescent="0.45">
      <c r="A3" s="3"/>
    </row>
    <row r="4" spans="1:6" s="16" customFormat="1" ht="21" x14ac:dyDescent="0.55000000000000004">
      <c r="A4" s="3"/>
      <c r="B4" s="170" t="s">
        <v>364</v>
      </c>
      <c r="C4" s="170"/>
      <c r="D4" s="163"/>
      <c r="E4" s="8" t="s">
        <v>394</v>
      </c>
      <c r="F4" s="214" t="str">
        <f>'010'!E8</f>
        <v>1234</v>
      </c>
    </row>
    <row r="5" spans="1:6" s="16" customFormat="1" ht="16.5" x14ac:dyDescent="0.45">
      <c r="A5" s="3"/>
      <c r="B5" s="164"/>
      <c r="C5" s="164"/>
      <c r="D5" s="165"/>
      <c r="E5" s="165"/>
      <c r="F5" s="166"/>
    </row>
    <row r="6" spans="1:6" s="16" customFormat="1" ht="17.5" x14ac:dyDescent="0.45">
      <c r="A6" s="3"/>
      <c r="C6" s="191" t="s">
        <v>3340</v>
      </c>
      <c r="D6" s="191"/>
      <c r="E6" s="163"/>
      <c r="F6" s="166"/>
    </row>
    <row r="7" spans="1:6" s="16" customFormat="1" ht="17.5" x14ac:dyDescent="0.45">
      <c r="A7" s="3"/>
      <c r="B7" s="164"/>
      <c r="C7" s="76"/>
      <c r="D7" s="165"/>
      <c r="E7" s="165"/>
      <c r="F7" s="166"/>
    </row>
    <row r="8" spans="1:6" s="16" customFormat="1" ht="17.5" x14ac:dyDescent="0.45">
      <c r="B8" s="164"/>
      <c r="C8" s="172" t="s">
        <v>2349</v>
      </c>
      <c r="D8" s="173"/>
      <c r="E8" s="173"/>
      <c r="F8" s="174"/>
    </row>
    <row r="9" spans="1:6" s="16" customFormat="1" ht="16.5" x14ac:dyDescent="0.45"/>
    <row r="10" spans="1:6" s="16" customFormat="1" ht="92.25" customHeight="1" x14ac:dyDescent="0.45">
      <c r="C10" s="1169" t="s">
        <v>3341</v>
      </c>
      <c r="D10" s="1170"/>
      <c r="E10" s="1170"/>
      <c r="F10" s="1171"/>
    </row>
    <row r="11" spans="1:6" s="16" customFormat="1" ht="16.5" x14ac:dyDescent="0.45">
      <c r="D11" s="289"/>
      <c r="E11" s="289"/>
      <c r="F11" s="289"/>
    </row>
    <row r="12" spans="1:6" s="16" customFormat="1" ht="17.5" x14ac:dyDescent="0.45">
      <c r="C12" s="176" t="s">
        <v>871</v>
      </c>
      <c r="D12" s="289"/>
      <c r="E12" s="289"/>
      <c r="F12" s="289"/>
    </row>
    <row r="13" spans="1:6" s="16" customFormat="1" ht="17.5" x14ac:dyDescent="0.45">
      <c r="C13" s="176"/>
    </row>
    <row r="14" spans="1:6" ht="20.149999999999999" customHeight="1" x14ac:dyDescent="0.35">
      <c r="A14" s="714"/>
      <c r="B14" s="749"/>
      <c r="C14" s="893" t="s">
        <v>3342</v>
      </c>
      <c r="D14" s="893" t="s">
        <v>3343</v>
      </c>
      <c r="E14" s="893" t="s">
        <v>3344</v>
      </c>
      <c r="F14" s="714"/>
    </row>
    <row r="15" spans="1:6" ht="20.149999999999999" customHeight="1" x14ac:dyDescent="0.35">
      <c r="A15" s="714"/>
      <c r="B15" s="750"/>
      <c r="C15" s="894"/>
      <c r="D15" s="894"/>
      <c r="E15" s="894"/>
      <c r="F15" s="714"/>
    </row>
    <row r="16" spans="1:6" ht="20.149999999999999" customHeight="1" x14ac:dyDescent="0.35">
      <c r="A16" s="714"/>
      <c r="B16" s="750"/>
      <c r="C16" s="895"/>
      <c r="D16" s="895"/>
      <c r="E16" s="895"/>
      <c r="F16" s="714"/>
    </row>
    <row r="17" spans="2:5" ht="25.5" customHeight="1" x14ac:dyDescent="0.35">
      <c r="B17" s="286"/>
      <c r="C17" s="54" t="s">
        <v>502</v>
      </c>
      <c r="D17" s="54" t="s">
        <v>503</v>
      </c>
      <c r="E17" s="54" t="s">
        <v>524</v>
      </c>
    </row>
    <row r="18" spans="2:5" s="2" customFormat="1" ht="15" customHeight="1" x14ac:dyDescent="0.35">
      <c r="B18" s="285"/>
      <c r="C18" s="179" t="s">
        <v>3345</v>
      </c>
      <c r="D18" s="179" t="s">
        <v>3346</v>
      </c>
      <c r="E18" s="598" t="s">
        <v>3347</v>
      </c>
    </row>
    <row r="19" spans="2:5" s="2" customFormat="1" ht="15" hidden="1" customHeight="1" x14ac:dyDescent="0.35">
      <c r="B19" s="285"/>
      <c r="C19" s="179" t="s">
        <v>2363</v>
      </c>
      <c r="D19" s="179" t="s">
        <v>2363</v>
      </c>
      <c r="E19" s="599" t="s">
        <v>3347</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7" width="44.26953125" style="260" customWidth="1"/>
    <col min="8" max="8" width="40.7265625" style="260" customWidth="1"/>
    <col min="9" max="9" width="10.7265625" style="241" customWidth="1"/>
    <col min="10" max="16384" width="9.26953125" style="241"/>
  </cols>
  <sheetData>
    <row r="2" spans="2:9" ht="48" customHeight="1" x14ac:dyDescent="0.35">
      <c r="B2" s="799" t="s">
        <v>3348</v>
      </c>
      <c r="C2" s="799"/>
      <c r="D2" s="799"/>
      <c r="E2" s="799"/>
      <c r="F2" s="799"/>
      <c r="G2" s="799"/>
      <c r="H2" s="799"/>
      <c r="I2" s="799"/>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3349</v>
      </c>
      <c r="C4" s="266" t="s">
        <v>2466</v>
      </c>
      <c r="D4" s="267" t="s">
        <v>3344</v>
      </c>
      <c r="E4" s="267" t="s">
        <v>3350</v>
      </c>
      <c r="F4" s="266" t="s">
        <v>471</v>
      </c>
      <c r="G4" s="267" t="s">
        <v>3351</v>
      </c>
      <c r="H4" s="338"/>
      <c r="I4" s="346" t="s">
        <v>444</v>
      </c>
    </row>
  </sheetData>
  <mergeCells count="1">
    <mergeCell ref="B2:I2"/>
  </mergeCells>
  <conditionalFormatting sqref="B4:H4">
    <cfRule type="expression" dxfId="85" priority="6">
      <formula>OR($I4="New",$I4="Updated")</formula>
    </cfRule>
  </conditionalFormatting>
  <conditionalFormatting sqref="D3">
    <cfRule type="expression" dxfId="84" priority="1">
      <formula>OR($I3="New",$I3="Updated")</formula>
    </cfRule>
  </conditionalFormatting>
  <conditionalFormatting sqref="F4">
    <cfRule type="cellIs" dxfId="83" priority="2" stopIfTrue="1" operator="equal">
      <formula>"Validation"</formula>
    </cfRule>
    <cfRule type="cellIs" dxfId="82" priority="3" operator="equal">
      <formula>"Pre-populated"</formula>
    </cfRule>
  </conditionalFormatting>
  <conditionalFormatting sqref="I4">
    <cfRule type="cellIs" dxfId="81" priority="4" operator="equal">
      <formula>"Updated"</formula>
    </cfRule>
    <cfRule type="cellIs" dxfId="80"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tabColor rgb="FFFFC000"/>
    <pageSetUpPr fitToPage="1"/>
  </sheetPr>
  <dimension ref="A1:J52"/>
  <sheetViews>
    <sheetView showGridLines="0" zoomScale="70" zoomScaleNormal="70" workbookViewId="0"/>
  </sheetViews>
  <sheetFormatPr defaultRowHeight="14.5" x14ac:dyDescent="0.35"/>
  <cols>
    <col min="1" max="1" width="2" style="2" customWidth="1"/>
    <col min="2" max="3" width="4.26953125" style="2" customWidth="1"/>
    <col min="4" max="4" width="21.7265625" style="2" customWidth="1"/>
    <col min="5" max="5" width="33.7265625" style="2" customWidth="1"/>
    <col min="6" max="6" width="31.7265625" style="2" customWidth="1"/>
    <col min="7" max="7" width="40.453125" style="2" customWidth="1"/>
    <col min="8" max="8" width="21" style="2" customWidth="1"/>
    <col min="9" max="9" width="46.5429687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62"/>
      <c r="D4" s="170" t="s">
        <v>364</v>
      </c>
      <c r="E4" s="163"/>
      <c r="F4" s="163"/>
      <c r="G4" s="163"/>
      <c r="H4" s="171"/>
      <c r="I4" s="8" t="s">
        <v>1498</v>
      </c>
      <c r="J4" s="9" t="str">
        <f>'010'!E8</f>
        <v>1234</v>
      </c>
    </row>
    <row r="5" spans="1:10" s="16" customFormat="1" ht="16.5" x14ac:dyDescent="0.45">
      <c r="A5" s="3"/>
      <c r="B5" s="164"/>
      <c r="C5" s="164"/>
      <c r="D5" s="164"/>
      <c r="E5" s="165"/>
      <c r="F5" s="165"/>
      <c r="G5" s="165"/>
    </row>
    <row r="6" spans="1:10" s="16" customFormat="1" ht="17.5" x14ac:dyDescent="0.45">
      <c r="A6" s="3"/>
      <c r="B6" s="164"/>
      <c r="C6" s="164"/>
      <c r="D6" s="191" t="s">
        <v>3352</v>
      </c>
      <c r="E6" s="163"/>
      <c r="F6" s="163"/>
      <c r="G6" s="163"/>
      <c r="H6" s="171"/>
      <c r="I6" s="171"/>
    </row>
    <row r="7" spans="1:10" s="16" customFormat="1" ht="17.5" x14ac:dyDescent="0.45">
      <c r="A7" s="3"/>
      <c r="B7" s="164"/>
      <c r="C7" s="164"/>
      <c r="D7" s="76"/>
      <c r="E7" s="165"/>
      <c r="F7" s="165"/>
      <c r="G7" s="165"/>
      <c r="H7" s="166"/>
      <c r="I7" s="165"/>
    </row>
    <row r="8" spans="1:10" s="16" customFormat="1" ht="17.5" x14ac:dyDescent="0.45">
      <c r="B8" s="164"/>
      <c r="C8" s="164"/>
      <c r="D8" s="172" t="s">
        <v>2349</v>
      </c>
      <c r="E8" s="173"/>
      <c r="F8" s="173"/>
      <c r="G8" s="173"/>
      <c r="H8" s="174"/>
      <c r="I8" s="173"/>
      <c r="J8" s="175"/>
    </row>
    <row r="9" spans="1:10" s="16" customFormat="1" ht="16.5" x14ac:dyDescent="0.45">
      <c r="D9" s="1175"/>
      <c r="E9" s="1175"/>
      <c r="F9" s="1175"/>
      <c r="G9" s="1175"/>
      <c r="H9" s="1175"/>
      <c r="I9" s="1175"/>
      <c r="J9" s="1176"/>
    </row>
    <row r="10" spans="1:10" s="16" customFormat="1" ht="90" customHeight="1" x14ac:dyDescent="0.45">
      <c r="D10" s="980" t="s">
        <v>3353</v>
      </c>
      <c r="E10" s="981"/>
      <c r="F10" s="981"/>
      <c r="G10" s="981"/>
      <c r="H10" s="981"/>
      <c r="I10" s="981"/>
      <c r="J10" s="569"/>
    </row>
    <row r="11" spans="1:10" s="16" customFormat="1" ht="16.5" x14ac:dyDescent="0.45"/>
    <row r="12" spans="1:10" s="16" customFormat="1" ht="17.5" x14ac:dyDescent="0.45">
      <c r="D12" s="176" t="s">
        <v>871</v>
      </c>
    </row>
    <row r="14" spans="1:10" ht="60.75" customHeight="1" x14ac:dyDescent="0.35">
      <c r="A14" s="714"/>
      <c r="B14" s="714"/>
      <c r="C14" s="714"/>
      <c r="D14" s="350" t="s">
        <v>3354</v>
      </c>
      <c r="E14" s="350" t="s">
        <v>3355</v>
      </c>
      <c r="F14" s="350" t="s">
        <v>3356</v>
      </c>
      <c r="G14" s="350" t="s">
        <v>3357</v>
      </c>
      <c r="H14" s="350" t="s">
        <v>3358</v>
      </c>
      <c r="I14" s="224" t="s">
        <v>3359</v>
      </c>
      <c r="J14" s="714"/>
    </row>
    <row r="15" spans="1:10" ht="30" customHeight="1" x14ac:dyDescent="0.35">
      <c r="A15" s="714"/>
      <c r="B15" s="714"/>
      <c r="C15" s="714"/>
      <c r="D15" s="302"/>
      <c r="E15" s="54" t="s">
        <v>502</v>
      </c>
      <c r="F15" s="54" t="s">
        <v>503</v>
      </c>
      <c r="G15" s="54" t="s">
        <v>524</v>
      </c>
      <c r="H15" s="54" t="s">
        <v>525</v>
      </c>
      <c r="I15" s="54" t="s">
        <v>526</v>
      </c>
      <c r="J15" s="714"/>
    </row>
    <row r="16" spans="1:10" ht="32.25" customHeight="1" x14ac:dyDescent="0.35">
      <c r="A16" s="714"/>
      <c r="B16" s="714"/>
      <c r="C16" s="714"/>
      <c r="D16" s="592" t="s">
        <v>3265</v>
      </c>
      <c r="E16" s="448" t="s">
        <v>511</v>
      </c>
      <c r="F16" s="448" t="s">
        <v>511</v>
      </c>
      <c r="G16" s="448" t="s">
        <v>511</v>
      </c>
      <c r="H16" s="600" t="s">
        <v>3360</v>
      </c>
      <c r="I16" s="601" t="s">
        <v>3361</v>
      </c>
      <c r="J16" s="714"/>
    </row>
    <row r="17" spans="2:10" ht="32.25" customHeight="1" x14ac:dyDescent="0.35">
      <c r="B17" s="714"/>
      <c r="C17" s="714"/>
      <c r="D17" s="592" t="s">
        <v>3264</v>
      </c>
      <c r="E17" s="448" t="s">
        <v>511</v>
      </c>
      <c r="F17" s="448" t="s">
        <v>511</v>
      </c>
      <c r="G17" s="448" t="s">
        <v>511</v>
      </c>
      <c r="H17" s="600" t="s">
        <v>3360</v>
      </c>
      <c r="I17" s="601" t="s">
        <v>3361</v>
      </c>
      <c r="J17" s="714"/>
    </row>
    <row r="18" spans="2:10" ht="32.25" customHeight="1" x14ac:dyDescent="0.35">
      <c r="B18" s="714"/>
      <c r="C18" s="714"/>
      <c r="D18" s="592" t="s">
        <v>3261</v>
      </c>
      <c r="E18" s="448" t="s">
        <v>511</v>
      </c>
      <c r="F18" s="448" t="s">
        <v>511</v>
      </c>
      <c r="G18" s="448" t="s">
        <v>511</v>
      </c>
      <c r="H18" s="600" t="s">
        <v>3360</v>
      </c>
      <c r="I18" s="601" t="s">
        <v>3361</v>
      </c>
      <c r="J18" s="714"/>
    </row>
    <row r="19" spans="2:10" ht="32.25" customHeight="1" x14ac:dyDescent="0.35">
      <c r="B19" s="714"/>
      <c r="C19" s="714"/>
      <c r="D19" s="383" t="s">
        <v>514</v>
      </c>
      <c r="E19" s="600" t="s">
        <v>3362</v>
      </c>
      <c r="F19" s="600" t="s">
        <v>3363</v>
      </c>
      <c r="G19" s="600" t="s">
        <v>3364</v>
      </c>
      <c r="H19" s="600" t="s">
        <v>3360</v>
      </c>
      <c r="I19" s="601" t="s">
        <v>3361</v>
      </c>
      <c r="J19" s="714"/>
    </row>
    <row r="20" spans="2:10" x14ac:dyDescent="0.35">
      <c r="B20" s="714"/>
      <c r="C20" s="714"/>
      <c r="D20" s="714"/>
      <c r="E20" s="714"/>
      <c r="F20" s="714"/>
      <c r="G20" s="714"/>
      <c r="H20" s="714"/>
      <c r="I20" s="225"/>
      <c r="J20" s="714"/>
    </row>
    <row r="21" spans="2:10" s="2" customFormat="1" ht="17.5" x14ac:dyDescent="0.45">
      <c r="B21" s="714"/>
      <c r="C21" s="714"/>
      <c r="D21" s="52" t="s">
        <v>877</v>
      </c>
      <c r="E21" s="16"/>
      <c r="F21" s="16"/>
      <c r="G21" s="16"/>
      <c r="H21" s="16"/>
      <c r="I21" s="16"/>
      <c r="J21" s="16"/>
    </row>
    <row r="22" spans="2:10" s="2" customFormat="1" ht="16.5" x14ac:dyDescent="0.45">
      <c r="B22" s="714"/>
      <c r="C22" s="714"/>
      <c r="D22" s="16"/>
      <c r="E22" s="16"/>
      <c r="F22" s="16"/>
      <c r="G22" s="16"/>
      <c r="H22" s="16"/>
      <c r="I22" s="16"/>
      <c r="J22" s="16"/>
    </row>
    <row r="23" spans="2:10" s="2" customFormat="1" ht="100.15" customHeight="1" x14ac:dyDescent="0.45">
      <c r="B23" s="714"/>
      <c r="C23" s="714"/>
      <c r="D23" s="987" t="s">
        <v>878</v>
      </c>
      <c r="E23" s="988"/>
      <c r="F23" s="988"/>
      <c r="G23" s="988"/>
      <c r="H23" s="988"/>
      <c r="I23" s="988"/>
      <c r="J23" s="573"/>
    </row>
    <row r="25" spans="2:10" s="16" customFormat="1" ht="17.5" x14ac:dyDescent="0.45">
      <c r="B25" s="164"/>
      <c r="C25" s="164"/>
      <c r="D25" s="172" t="s">
        <v>2369</v>
      </c>
      <c r="E25" s="173"/>
      <c r="F25" s="173"/>
      <c r="G25" s="173"/>
      <c r="H25" s="174"/>
      <c r="I25" s="173"/>
      <c r="J25" s="175"/>
    </row>
    <row r="26" spans="2:10" s="16" customFormat="1" ht="16.5" x14ac:dyDescent="0.45"/>
    <row r="27" spans="2:10" s="16" customFormat="1" ht="59.25" customHeight="1" x14ac:dyDescent="0.45">
      <c r="D27" s="1177" t="s">
        <v>3365</v>
      </c>
      <c r="E27" s="1178"/>
      <c r="F27" s="1178"/>
      <c r="G27" s="1178"/>
      <c r="H27" s="1178"/>
      <c r="I27" s="1179"/>
      <c r="J27" s="569"/>
    </row>
    <row r="28" spans="2:10" s="16" customFormat="1" ht="16.5" x14ac:dyDescent="0.45"/>
    <row r="29" spans="2:10" s="16" customFormat="1" ht="17.5" x14ac:dyDescent="0.45">
      <c r="D29" s="176" t="s">
        <v>871</v>
      </c>
    </row>
    <row r="31" spans="2:10" ht="48" x14ac:dyDescent="0.35">
      <c r="B31" s="714"/>
      <c r="C31" s="714"/>
      <c r="D31" s="350" t="s">
        <v>3366</v>
      </c>
      <c r="E31" s="350" t="s">
        <v>3355</v>
      </c>
      <c r="F31" s="350" t="s">
        <v>3356</v>
      </c>
      <c r="G31" s="350" t="s">
        <v>3357</v>
      </c>
      <c r="H31" s="350" t="s">
        <v>3367</v>
      </c>
      <c r="I31" s="350" t="s">
        <v>3359</v>
      </c>
      <c r="J31" s="714"/>
    </row>
    <row r="32" spans="2:10" ht="16" x14ac:dyDescent="0.35">
      <c r="B32" s="714"/>
      <c r="C32" s="714"/>
      <c r="D32" s="302"/>
      <c r="E32" s="54" t="s">
        <v>527</v>
      </c>
      <c r="F32" s="54" t="s">
        <v>528</v>
      </c>
      <c r="G32" s="54" t="s">
        <v>529</v>
      </c>
      <c r="H32" s="54" t="s">
        <v>530</v>
      </c>
      <c r="I32" s="54" t="s">
        <v>531</v>
      </c>
      <c r="J32" s="714"/>
    </row>
    <row r="33" spans="4:10" ht="32.25" customHeight="1" x14ac:dyDescent="0.35">
      <c r="D33" s="592" t="s">
        <v>3265</v>
      </c>
      <c r="E33" s="448" t="s">
        <v>511</v>
      </c>
      <c r="F33" s="448" t="s">
        <v>511</v>
      </c>
      <c r="G33" s="448" t="s">
        <v>511</v>
      </c>
      <c r="H33" s="600" t="s">
        <v>3368</v>
      </c>
      <c r="I33" s="601" t="s">
        <v>3369</v>
      </c>
      <c r="J33" s="714"/>
    </row>
    <row r="34" spans="4:10" ht="32.25" customHeight="1" x14ac:dyDescent="0.35">
      <c r="D34" s="592" t="s">
        <v>3264</v>
      </c>
      <c r="E34" s="448" t="s">
        <v>511</v>
      </c>
      <c r="F34" s="448" t="s">
        <v>511</v>
      </c>
      <c r="G34" s="448" t="s">
        <v>511</v>
      </c>
      <c r="H34" s="600" t="s">
        <v>3368</v>
      </c>
      <c r="I34" s="601" t="s">
        <v>3369</v>
      </c>
      <c r="J34" s="714"/>
    </row>
    <row r="35" spans="4:10" ht="32.25" customHeight="1" x14ac:dyDescent="0.35">
      <c r="D35" s="592" t="s">
        <v>3261</v>
      </c>
      <c r="E35" s="448" t="s">
        <v>511</v>
      </c>
      <c r="F35" s="448" t="s">
        <v>511</v>
      </c>
      <c r="G35" s="448" t="s">
        <v>3370</v>
      </c>
      <c r="H35" s="600" t="s">
        <v>3368</v>
      </c>
      <c r="I35" s="601" t="s">
        <v>3369</v>
      </c>
      <c r="J35" s="714"/>
    </row>
    <row r="36" spans="4:10" ht="32.25" customHeight="1" x14ac:dyDescent="0.35">
      <c r="D36" s="383" t="s">
        <v>514</v>
      </c>
      <c r="E36" s="600" t="s">
        <v>3371</v>
      </c>
      <c r="F36" s="600" t="s">
        <v>3372</v>
      </c>
      <c r="G36" s="600" t="s">
        <v>3373</v>
      </c>
      <c r="H36" s="600" t="s">
        <v>3374</v>
      </c>
      <c r="I36" s="601" t="s">
        <v>3369</v>
      </c>
      <c r="J36" s="714"/>
    </row>
    <row r="38" spans="4:10" s="2" customFormat="1" ht="17.5" x14ac:dyDescent="0.45">
      <c r="D38" s="52" t="s">
        <v>877</v>
      </c>
      <c r="E38" s="16"/>
      <c r="F38" s="16"/>
      <c r="G38" s="16"/>
      <c r="H38" s="16"/>
      <c r="I38" s="16"/>
      <c r="J38" s="16"/>
    </row>
    <row r="39" spans="4:10" s="2" customFormat="1" ht="16.5" x14ac:dyDescent="0.45">
      <c r="D39" s="16"/>
      <c r="E39" s="16"/>
      <c r="F39" s="16"/>
      <c r="G39" s="16"/>
      <c r="H39" s="16"/>
      <c r="I39" s="16"/>
      <c r="J39" s="16"/>
    </row>
    <row r="40" spans="4:10" s="2" customFormat="1" ht="93" customHeight="1" x14ac:dyDescent="0.45">
      <c r="D40" s="987" t="s">
        <v>878</v>
      </c>
      <c r="E40" s="988"/>
      <c r="F40" s="988"/>
      <c r="G40" s="988"/>
      <c r="H40" s="988"/>
      <c r="I40" s="988"/>
      <c r="J40" s="573"/>
    </row>
    <row r="42" spans="4:10" ht="17.5" x14ac:dyDescent="0.35">
      <c r="D42" s="172" t="s">
        <v>2529</v>
      </c>
      <c r="E42" s="173"/>
      <c r="F42" s="173"/>
      <c r="G42" s="173"/>
      <c r="H42" s="174"/>
      <c r="I42" s="173"/>
      <c r="J42" s="714"/>
    </row>
    <row r="43" spans="4:10" ht="16.5" x14ac:dyDescent="0.45">
      <c r="D43" s="16"/>
      <c r="E43" s="16"/>
      <c r="F43" s="16"/>
      <c r="G43" s="16"/>
      <c r="H43" s="16"/>
      <c r="I43" s="16"/>
      <c r="J43" s="714"/>
    </row>
    <row r="44" spans="4:10" ht="65.25" customHeight="1" x14ac:dyDescent="0.35">
      <c r="D44" s="1172" t="s">
        <v>3375</v>
      </c>
      <c r="E44" s="1173"/>
      <c r="F44" s="1173"/>
      <c r="G44" s="1173"/>
      <c r="H44" s="1173"/>
      <c r="I44" s="1174"/>
      <c r="J44" s="714"/>
    </row>
    <row r="45" spans="4:10" ht="16.5" x14ac:dyDescent="0.45">
      <c r="D45" s="16"/>
      <c r="E45" s="16"/>
      <c r="F45" s="16"/>
      <c r="G45" s="16"/>
      <c r="H45" s="16"/>
      <c r="I45" s="16"/>
      <c r="J45" s="714"/>
    </row>
    <row r="46" spans="4:10" ht="17.5" x14ac:dyDescent="0.45">
      <c r="D46" s="176" t="s">
        <v>871</v>
      </c>
      <c r="E46" s="16"/>
      <c r="F46" s="16"/>
      <c r="G46" s="16"/>
      <c r="H46" s="16"/>
      <c r="I46" s="16"/>
      <c r="J46" s="714"/>
    </row>
    <row r="47" spans="4:10" ht="16" x14ac:dyDescent="0.35">
      <c r="D47" s="714"/>
      <c r="E47" s="54" t="s">
        <v>880</v>
      </c>
      <c r="F47" s="714"/>
      <c r="G47" s="714"/>
      <c r="H47" s="714"/>
      <c r="I47" s="714"/>
      <c r="J47" s="714"/>
    </row>
    <row r="48" spans="4:10" ht="48.75" customHeight="1" x14ac:dyDescent="0.35">
      <c r="D48" s="447" t="s">
        <v>3376</v>
      </c>
      <c r="E48" s="515" t="s">
        <v>3377</v>
      </c>
      <c r="F48" s="714"/>
      <c r="G48" s="714"/>
      <c r="H48" s="714"/>
      <c r="I48" s="714"/>
      <c r="J48" s="714"/>
    </row>
    <row r="49" spans="4:9" x14ac:dyDescent="0.35">
      <c r="D49" s="714"/>
      <c r="E49" s="714"/>
      <c r="F49" s="714"/>
      <c r="G49" s="714"/>
      <c r="H49" s="714"/>
      <c r="I49" s="714"/>
    </row>
    <row r="50" spans="4:9" ht="17.5" x14ac:dyDescent="0.45">
      <c r="D50" s="52" t="s">
        <v>877</v>
      </c>
      <c r="E50" s="16"/>
      <c r="F50" s="16"/>
      <c r="G50" s="16"/>
      <c r="H50" s="16"/>
      <c r="I50" s="16"/>
    </row>
    <row r="51" spans="4:9" ht="16.5" x14ac:dyDescent="0.45">
      <c r="D51" s="16"/>
      <c r="E51" s="16"/>
      <c r="F51" s="16"/>
      <c r="G51" s="16"/>
      <c r="H51" s="16"/>
      <c r="I51" s="16"/>
    </row>
    <row r="52" spans="4:9" ht="72.75" customHeight="1" x14ac:dyDescent="0.45">
      <c r="D52" s="987" t="s">
        <v>878</v>
      </c>
      <c r="E52" s="988"/>
      <c r="F52" s="988"/>
      <c r="G52" s="988"/>
      <c r="H52" s="988"/>
      <c r="I52" s="1095"/>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activeCell="A4" sqref="A4"/>
      <selection pane="bottomLeft"/>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9" t="s">
        <v>3378</v>
      </c>
      <c r="C2" s="799"/>
      <c r="D2" s="799"/>
      <c r="E2" s="799"/>
      <c r="F2" s="799"/>
      <c r="G2" s="799"/>
      <c r="H2" s="799"/>
      <c r="I2" s="799"/>
      <c r="J2" s="799"/>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3379</v>
      </c>
      <c r="C4" s="266" t="s">
        <v>3380</v>
      </c>
      <c r="D4" s="267" t="s">
        <v>3381</v>
      </c>
      <c r="E4" s="267" t="s">
        <v>3382</v>
      </c>
      <c r="F4" s="266" t="s">
        <v>443</v>
      </c>
      <c r="G4" s="267" t="s">
        <v>3383</v>
      </c>
      <c r="H4" s="267" t="s">
        <v>3384</v>
      </c>
      <c r="I4" s="337"/>
      <c r="J4" s="346" t="s">
        <v>444</v>
      </c>
    </row>
    <row r="5" spans="1:10" ht="58.5" customHeight="1" x14ac:dyDescent="0.35">
      <c r="A5" s="748"/>
      <c r="B5" s="266" t="s">
        <v>3385</v>
      </c>
      <c r="C5" s="266" t="s">
        <v>502</v>
      </c>
      <c r="D5" s="267" t="s">
        <v>3386</v>
      </c>
      <c r="E5" s="267" t="s">
        <v>1572</v>
      </c>
      <c r="F5" s="266" t="s">
        <v>443</v>
      </c>
      <c r="G5" s="267" t="s">
        <v>3387</v>
      </c>
      <c r="H5" s="267"/>
      <c r="I5" s="337"/>
      <c r="J5" s="346" t="s">
        <v>444</v>
      </c>
    </row>
    <row r="6" spans="1:10" ht="58.5" customHeight="1" x14ac:dyDescent="0.35">
      <c r="A6" s="748"/>
      <c r="B6" s="266" t="s">
        <v>3388</v>
      </c>
      <c r="C6" s="266" t="s">
        <v>503</v>
      </c>
      <c r="D6" s="267" t="s">
        <v>3389</v>
      </c>
      <c r="E6" s="267" t="s">
        <v>3390</v>
      </c>
      <c r="F6" s="266" t="s">
        <v>443</v>
      </c>
      <c r="G6" s="267" t="s">
        <v>3391</v>
      </c>
      <c r="H6" s="267"/>
      <c r="I6" s="337"/>
      <c r="J6" s="346" t="s">
        <v>444</v>
      </c>
    </row>
    <row r="7" spans="1:10" ht="58.5" customHeight="1" x14ac:dyDescent="0.35">
      <c r="A7" s="748"/>
      <c r="B7" s="266" t="s">
        <v>3392</v>
      </c>
      <c r="C7" s="266" t="s">
        <v>524</v>
      </c>
      <c r="D7" s="267" t="s">
        <v>3393</v>
      </c>
      <c r="E7" s="267" t="s">
        <v>1592</v>
      </c>
      <c r="F7" s="266" t="s">
        <v>443</v>
      </c>
      <c r="G7" s="267" t="s">
        <v>3394</v>
      </c>
      <c r="H7" s="267"/>
      <c r="I7" s="337"/>
      <c r="J7" s="346" t="s">
        <v>444</v>
      </c>
    </row>
    <row r="8" spans="1:10" ht="58.5" customHeight="1" x14ac:dyDescent="0.35">
      <c r="A8" s="748"/>
      <c r="B8" s="266" t="s">
        <v>3395</v>
      </c>
      <c r="C8" s="266" t="s">
        <v>525</v>
      </c>
      <c r="D8" s="267" t="s">
        <v>3396</v>
      </c>
      <c r="E8" s="267" t="s">
        <v>1602</v>
      </c>
      <c r="F8" s="266" t="s">
        <v>443</v>
      </c>
      <c r="G8" s="267" t="s">
        <v>3397</v>
      </c>
      <c r="H8" s="267"/>
      <c r="I8" s="337"/>
      <c r="J8" s="346" t="s">
        <v>444</v>
      </c>
    </row>
    <row r="9" spans="1:10" ht="58.5" customHeight="1" x14ac:dyDescent="0.35">
      <c r="A9" s="748"/>
      <c r="B9" s="266" t="s">
        <v>3398</v>
      </c>
      <c r="C9" s="266" t="s">
        <v>527</v>
      </c>
      <c r="D9" s="267" t="s">
        <v>3399</v>
      </c>
      <c r="E9" s="267" t="s">
        <v>1622</v>
      </c>
      <c r="F9" s="266" t="s">
        <v>443</v>
      </c>
      <c r="G9" s="267" t="s">
        <v>3400</v>
      </c>
      <c r="H9" s="267"/>
      <c r="I9" s="337"/>
      <c r="J9" s="346" t="s">
        <v>444</v>
      </c>
    </row>
    <row r="10" spans="1:10" ht="58.5" customHeight="1" x14ac:dyDescent="0.35">
      <c r="A10" s="748"/>
      <c r="B10" s="266" t="s">
        <v>3401</v>
      </c>
      <c r="C10" s="266" t="s">
        <v>528</v>
      </c>
      <c r="D10" s="267" t="s">
        <v>3402</v>
      </c>
      <c r="E10" s="267" t="s">
        <v>3403</v>
      </c>
      <c r="F10" s="266" t="s">
        <v>443</v>
      </c>
      <c r="G10" s="267" t="s">
        <v>3404</v>
      </c>
      <c r="H10" s="267"/>
      <c r="I10" s="337"/>
      <c r="J10" s="346" t="s">
        <v>444</v>
      </c>
    </row>
    <row r="11" spans="1:10" ht="58.5" customHeight="1" x14ac:dyDescent="0.35">
      <c r="A11" s="748"/>
      <c r="B11" s="266" t="s">
        <v>3405</v>
      </c>
      <c r="C11" s="266" t="s">
        <v>529</v>
      </c>
      <c r="D11" s="267" t="s">
        <v>3406</v>
      </c>
      <c r="E11" s="267" t="s">
        <v>1631</v>
      </c>
      <c r="F11" s="266" t="s">
        <v>443</v>
      </c>
      <c r="G11" s="267" t="s">
        <v>3407</v>
      </c>
      <c r="H11" s="267"/>
      <c r="I11" s="337"/>
      <c r="J11" s="346" t="s">
        <v>444</v>
      </c>
    </row>
    <row r="12" spans="1:10" ht="58.5" customHeight="1" x14ac:dyDescent="0.35">
      <c r="A12" s="748"/>
      <c r="B12" s="266" t="s">
        <v>3408</v>
      </c>
      <c r="C12" s="266" t="s">
        <v>530</v>
      </c>
      <c r="D12" s="267" t="s">
        <v>3409</v>
      </c>
      <c r="E12" s="267" t="s">
        <v>3410</v>
      </c>
      <c r="F12" s="266" t="s">
        <v>443</v>
      </c>
      <c r="G12" s="267" t="s">
        <v>3411</v>
      </c>
      <c r="H12" s="267"/>
      <c r="I12" s="337"/>
      <c r="J12" s="346" t="s">
        <v>444</v>
      </c>
    </row>
    <row r="13" spans="1:10" ht="58.5" customHeight="1" x14ac:dyDescent="0.35">
      <c r="B13" s="266" t="s">
        <v>3412</v>
      </c>
      <c r="C13" s="266" t="s">
        <v>880</v>
      </c>
      <c r="D13" s="267" t="s">
        <v>3413</v>
      </c>
      <c r="E13" s="267" t="s">
        <v>3414</v>
      </c>
      <c r="F13" s="266" t="s">
        <v>443</v>
      </c>
      <c r="G13" s="267" t="s">
        <v>3415</v>
      </c>
      <c r="H13" s="267"/>
      <c r="I13" s="337"/>
      <c r="J13" s="346" t="s">
        <v>444</v>
      </c>
    </row>
    <row r="14" spans="1:10" ht="37.5" x14ac:dyDescent="0.35">
      <c r="B14" s="266" t="s">
        <v>3416</v>
      </c>
      <c r="C14" s="266" t="s">
        <v>880</v>
      </c>
      <c r="D14" s="267" t="s">
        <v>3417</v>
      </c>
      <c r="E14" s="267" t="s">
        <v>3418</v>
      </c>
      <c r="F14" s="266" t="s">
        <v>471</v>
      </c>
      <c r="G14" s="267" t="s">
        <v>3284</v>
      </c>
      <c r="H14" s="267"/>
      <c r="I14" s="337"/>
      <c r="J14" s="346" t="s">
        <v>444</v>
      </c>
    </row>
    <row r="15" spans="1:10" ht="48" customHeight="1" x14ac:dyDescent="0.35">
      <c r="A15" s="748"/>
      <c r="B15" s="266" t="s">
        <v>3419</v>
      </c>
      <c r="C15" s="266" t="s">
        <v>3420</v>
      </c>
      <c r="D15" s="267" t="s">
        <v>3386</v>
      </c>
      <c r="E15" s="267" t="s">
        <v>1572</v>
      </c>
      <c r="F15" s="266" t="s">
        <v>443</v>
      </c>
      <c r="G15" s="267" t="s">
        <v>3387</v>
      </c>
      <c r="H15" s="267"/>
      <c r="I15" s="337"/>
      <c r="J15" s="346" t="s">
        <v>444</v>
      </c>
    </row>
    <row r="16" spans="1:10" ht="48" customHeight="1" x14ac:dyDescent="0.35">
      <c r="A16" s="748"/>
      <c r="B16" s="266" t="s">
        <v>3421</v>
      </c>
      <c r="C16" s="266" t="s">
        <v>3422</v>
      </c>
      <c r="D16" s="267" t="s">
        <v>3389</v>
      </c>
      <c r="E16" s="267" t="s">
        <v>3390</v>
      </c>
      <c r="F16" s="266" t="s">
        <v>443</v>
      </c>
      <c r="G16" s="267" t="s">
        <v>3391</v>
      </c>
      <c r="H16" s="267"/>
      <c r="I16" s="337"/>
      <c r="J16" s="346" t="s">
        <v>444</v>
      </c>
    </row>
    <row r="17" spans="1:10" ht="48" customHeight="1" x14ac:dyDescent="0.35">
      <c r="A17" s="748"/>
      <c r="B17" s="266" t="s">
        <v>3423</v>
      </c>
      <c r="C17" s="266" t="s">
        <v>3424</v>
      </c>
      <c r="D17" s="267" t="s">
        <v>3393</v>
      </c>
      <c r="E17" s="267" t="s">
        <v>1592</v>
      </c>
      <c r="F17" s="266" t="s">
        <v>443</v>
      </c>
      <c r="G17" s="267" t="s">
        <v>3394</v>
      </c>
      <c r="H17" s="267"/>
      <c r="I17" s="337"/>
      <c r="J17" s="346" t="s">
        <v>444</v>
      </c>
    </row>
    <row r="18" spans="1:10" ht="48" customHeight="1" x14ac:dyDescent="0.35">
      <c r="A18" s="748"/>
      <c r="B18" s="266" t="s">
        <v>3425</v>
      </c>
      <c r="C18" s="266" t="s">
        <v>3426</v>
      </c>
      <c r="D18" s="267" t="s">
        <v>3396</v>
      </c>
      <c r="E18" s="267" t="s">
        <v>1602</v>
      </c>
      <c r="F18" s="266" t="s">
        <v>443</v>
      </c>
      <c r="G18" s="267" t="s">
        <v>3397</v>
      </c>
      <c r="H18" s="267"/>
      <c r="I18" s="337"/>
      <c r="J18" s="346" t="s">
        <v>444</v>
      </c>
    </row>
    <row r="19" spans="1:10" ht="48" customHeight="1" x14ac:dyDescent="0.35">
      <c r="A19" s="748"/>
      <c r="B19" s="266" t="s">
        <v>3427</v>
      </c>
      <c r="C19" s="266" t="s">
        <v>3428</v>
      </c>
      <c r="D19" s="267" t="s">
        <v>3399</v>
      </c>
      <c r="E19" s="267" t="s">
        <v>1622</v>
      </c>
      <c r="F19" s="266" t="s">
        <v>443</v>
      </c>
      <c r="G19" s="267" t="s">
        <v>3400</v>
      </c>
      <c r="H19" s="267"/>
      <c r="I19" s="337"/>
      <c r="J19" s="346" t="s">
        <v>444</v>
      </c>
    </row>
    <row r="20" spans="1:10" ht="48" customHeight="1" x14ac:dyDescent="0.35">
      <c r="A20" s="748"/>
      <c r="B20" s="266" t="s">
        <v>3429</v>
      </c>
      <c r="C20" s="266" t="s">
        <v>3430</v>
      </c>
      <c r="D20" s="267" t="s">
        <v>3402</v>
      </c>
      <c r="E20" s="267" t="s">
        <v>3403</v>
      </c>
      <c r="F20" s="266" t="s">
        <v>443</v>
      </c>
      <c r="G20" s="267" t="s">
        <v>3404</v>
      </c>
      <c r="H20" s="267"/>
      <c r="I20" s="337"/>
      <c r="J20" s="346" t="s">
        <v>444</v>
      </c>
    </row>
    <row r="21" spans="1:10" ht="48" customHeight="1" x14ac:dyDescent="0.35">
      <c r="A21" s="748"/>
      <c r="B21" s="266" t="s">
        <v>3431</v>
      </c>
      <c r="C21" s="266" t="s">
        <v>3380</v>
      </c>
      <c r="D21" s="267" t="s">
        <v>3406</v>
      </c>
      <c r="E21" s="267" t="s">
        <v>1631</v>
      </c>
      <c r="F21" s="266" t="s">
        <v>443</v>
      </c>
      <c r="G21" s="267" t="s">
        <v>3407</v>
      </c>
      <c r="H21" s="267"/>
      <c r="I21" s="337"/>
      <c r="J21" s="346" t="s">
        <v>444</v>
      </c>
    </row>
    <row r="22" spans="1:10" ht="48" customHeight="1" x14ac:dyDescent="0.35">
      <c r="A22" s="748"/>
      <c r="B22" s="266" t="s">
        <v>3432</v>
      </c>
      <c r="C22" s="266" t="s">
        <v>3433</v>
      </c>
      <c r="D22" s="267" t="s">
        <v>3409</v>
      </c>
      <c r="E22" s="267" t="s">
        <v>3410</v>
      </c>
      <c r="F22" s="266" t="s">
        <v>443</v>
      </c>
      <c r="G22" s="267" t="s">
        <v>3411</v>
      </c>
      <c r="H22" s="267"/>
      <c r="I22" s="337"/>
      <c r="J22" s="346" t="s">
        <v>444</v>
      </c>
    </row>
    <row r="23" spans="1:10" ht="48" customHeight="1" x14ac:dyDescent="0.35">
      <c r="A23" s="748"/>
      <c r="B23" s="266" t="s">
        <v>3434</v>
      </c>
      <c r="C23" s="266" t="s">
        <v>3435</v>
      </c>
      <c r="D23" s="267" t="s">
        <v>3386</v>
      </c>
      <c r="E23" s="267" t="s">
        <v>1572</v>
      </c>
      <c r="F23" s="266" t="s">
        <v>443</v>
      </c>
      <c r="G23" s="267" t="s">
        <v>3387</v>
      </c>
      <c r="H23" s="267"/>
      <c r="I23" s="337"/>
      <c r="J23" s="346" t="s">
        <v>444</v>
      </c>
    </row>
    <row r="24" spans="1:10" ht="48" customHeight="1" x14ac:dyDescent="0.35">
      <c r="A24" s="748"/>
      <c r="B24" s="266" t="s">
        <v>3436</v>
      </c>
      <c r="C24" s="266" t="s">
        <v>3437</v>
      </c>
      <c r="D24" s="267" t="s">
        <v>3389</v>
      </c>
      <c r="E24" s="267" t="s">
        <v>3390</v>
      </c>
      <c r="F24" s="266" t="s">
        <v>443</v>
      </c>
      <c r="G24" s="267" t="s">
        <v>3391</v>
      </c>
      <c r="H24" s="267"/>
      <c r="I24" s="337"/>
      <c r="J24" s="346" t="s">
        <v>444</v>
      </c>
    </row>
    <row r="25" spans="1:10" ht="48" customHeight="1" x14ac:dyDescent="0.35">
      <c r="A25" s="748"/>
      <c r="B25" s="266" t="s">
        <v>3438</v>
      </c>
      <c r="C25" s="266" t="s">
        <v>3439</v>
      </c>
      <c r="D25" s="267" t="s">
        <v>3393</v>
      </c>
      <c r="E25" s="267" t="s">
        <v>1592</v>
      </c>
      <c r="F25" s="266" t="s">
        <v>443</v>
      </c>
      <c r="G25" s="267" t="s">
        <v>3394</v>
      </c>
      <c r="H25" s="267"/>
      <c r="I25" s="337"/>
      <c r="J25" s="346" t="s">
        <v>444</v>
      </c>
    </row>
    <row r="26" spans="1:10" ht="48" customHeight="1" x14ac:dyDescent="0.35">
      <c r="A26" s="748"/>
      <c r="B26" s="266" t="s">
        <v>3440</v>
      </c>
      <c r="C26" s="266" t="s">
        <v>3441</v>
      </c>
      <c r="D26" s="267" t="s">
        <v>3396</v>
      </c>
      <c r="E26" s="267" t="s">
        <v>1602</v>
      </c>
      <c r="F26" s="266" t="s">
        <v>443</v>
      </c>
      <c r="G26" s="267" t="s">
        <v>3397</v>
      </c>
      <c r="H26" s="267"/>
      <c r="I26" s="337"/>
      <c r="J26" s="346" t="s">
        <v>444</v>
      </c>
    </row>
    <row r="27" spans="1:10" ht="48" customHeight="1" x14ac:dyDescent="0.35">
      <c r="A27" s="748"/>
      <c r="B27" s="266" t="s">
        <v>3442</v>
      </c>
      <c r="C27" s="266" t="s">
        <v>3443</v>
      </c>
      <c r="D27" s="267" t="s">
        <v>3399</v>
      </c>
      <c r="E27" s="267" t="s">
        <v>1622</v>
      </c>
      <c r="F27" s="266" t="s">
        <v>443</v>
      </c>
      <c r="G27" s="267" t="s">
        <v>3400</v>
      </c>
      <c r="H27" s="267"/>
      <c r="I27" s="337"/>
      <c r="J27" s="346" t="s">
        <v>444</v>
      </c>
    </row>
    <row r="28" spans="1:10" ht="48" customHeight="1" x14ac:dyDescent="0.35">
      <c r="A28" s="748"/>
      <c r="B28" s="266" t="s">
        <v>3444</v>
      </c>
      <c r="C28" s="266" t="s">
        <v>3445</v>
      </c>
      <c r="D28" s="267" t="s">
        <v>3402</v>
      </c>
      <c r="E28" s="267" t="s">
        <v>3403</v>
      </c>
      <c r="F28" s="266" t="s">
        <v>443</v>
      </c>
      <c r="G28" s="267" t="s">
        <v>3404</v>
      </c>
      <c r="H28" s="267"/>
      <c r="I28" s="337"/>
      <c r="J28" s="346" t="s">
        <v>444</v>
      </c>
    </row>
    <row r="29" spans="1:10" ht="48" customHeight="1" x14ac:dyDescent="0.35">
      <c r="A29" s="748"/>
      <c r="B29" s="266" t="s">
        <v>3446</v>
      </c>
      <c r="C29" s="266" t="s">
        <v>3447</v>
      </c>
      <c r="D29" s="267" t="s">
        <v>3406</v>
      </c>
      <c r="E29" s="267" t="s">
        <v>1631</v>
      </c>
      <c r="F29" s="266" t="s">
        <v>443</v>
      </c>
      <c r="G29" s="267" t="s">
        <v>3407</v>
      </c>
      <c r="H29" s="267"/>
      <c r="I29" s="337"/>
      <c r="J29" s="346" t="s">
        <v>444</v>
      </c>
    </row>
    <row r="30" spans="1:10" ht="48" customHeight="1" x14ac:dyDescent="0.35">
      <c r="A30" s="748"/>
      <c r="B30" s="266" t="s">
        <v>3448</v>
      </c>
      <c r="C30" s="266" t="s">
        <v>3449</v>
      </c>
      <c r="D30" s="267" t="s">
        <v>3409</v>
      </c>
      <c r="E30" s="267" t="s">
        <v>3410</v>
      </c>
      <c r="F30" s="266" t="s">
        <v>443</v>
      </c>
      <c r="G30" s="267" t="s">
        <v>3411</v>
      </c>
      <c r="H30" s="267"/>
      <c r="I30" s="337"/>
      <c r="J30" s="346" t="s">
        <v>444</v>
      </c>
    </row>
    <row r="31" spans="1:10" ht="48" customHeight="1" x14ac:dyDescent="0.35">
      <c r="A31" s="748"/>
      <c r="B31" s="266" t="s">
        <v>3450</v>
      </c>
      <c r="C31" s="266" t="s">
        <v>3451</v>
      </c>
      <c r="D31" s="267" t="s">
        <v>3386</v>
      </c>
      <c r="E31" s="267" t="s">
        <v>1572</v>
      </c>
      <c r="F31" s="266" t="s">
        <v>443</v>
      </c>
      <c r="G31" s="267" t="s">
        <v>3387</v>
      </c>
      <c r="H31" s="267"/>
      <c r="I31" s="337"/>
      <c r="J31" s="346" t="s">
        <v>444</v>
      </c>
    </row>
    <row r="32" spans="1:10" ht="48" customHeight="1" x14ac:dyDescent="0.35">
      <c r="A32" s="748"/>
      <c r="B32" s="266" t="s">
        <v>3452</v>
      </c>
      <c r="C32" s="266" t="s">
        <v>3453</v>
      </c>
      <c r="D32" s="267" t="s">
        <v>3389</v>
      </c>
      <c r="E32" s="267" t="s">
        <v>3390</v>
      </c>
      <c r="F32" s="266" t="s">
        <v>443</v>
      </c>
      <c r="G32" s="267" t="s">
        <v>3391</v>
      </c>
      <c r="H32" s="267"/>
      <c r="I32" s="337"/>
      <c r="J32" s="346" t="s">
        <v>444</v>
      </c>
    </row>
    <row r="33" spans="1:10" ht="48" customHeight="1" x14ac:dyDescent="0.35">
      <c r="A33" s="748"/>
      <c r="B33" s="266" t="s">
        <v>3454</v>
      </c>
      <c r="C33" s="266" t="s">
        <v>3455</v>
      </c>
      <c r="D33" s="267" t="s">
        <v>3393</v>
      </c>
      <c r="E33" s="267" t="s">
        <v>1592</v>
      </c>
      <c r="F33" s="266" t="s">
        <v>443</v>
      </c>
      <c r="G33" s="267" t="s">
        <v>3394</v>
      </c>
      <c r="H33" s="267"/>
      <c r="I33" s="337"/>
      <c r="J33" s="346" t="s">
        <v>444</v>
      </c>
    </row>
    <row r="34" spans="1:10" ht="48" customHeight="1" x14ac:dyDescent="0.35">
      <c r="A34" s="748"/>
      <c r="B34" s="266" t="s">
        <v>3456</v>
      </c>
      <c r="C34" s="266" t="s">
        <v>3457</v>
      </c>
      <c r="D34" s="267" t="s">
        <v>3396</v>
      </c>
      <c r="E34" s="267" t="s">
        <v>1602</v>
      </c>
      <c r="F34" s="266" t="s">
        <v>443</v>
      </c>
      <c r="G34" s="267" t="s">
        <v>3397</v>
      </c>
      <c r="H34" s="267"/>
      <c r="I34" s="337"/>
      <c r="J34" s="346" t="s">
        <v>444</v>
      </c>
    </row>
    <row r="35" spans="1:10" ht="48" customHeight="1" x14ac:dyDescent="0.35">
      <c r="A35" s="748"/>
      <c r="B35" s="266" t="s">
        <v>3458</v>
      </c>
      <c r="C35" s="266" t="s">
        <v>3459</v>
      </c>
      <c r="D35" s="267" t="s">
        <v>3399</v>
      </c>
      <c r="E35" s="267" t="s">
        <v>1622</v>
      </c>
      <c r="F35" s="266" t="s">
        <v>443</v>
      </c>
      <c r="G35" s="267" t="s">
        <v>3400</v>
      </c>
      <c r="H35" s="267"/>
      <c r="I35" s="337"/>
      <c r="J35" s="346" t="s">
        <v>444</v>
      </c>
    </row>
    <row r="36" spans="1:10" ht="48" customHeight="1" x14ac:dyDescent="0.35">
      <c r="A36" s="748"/>
      <c r="B36" s="266" t="s">
        <v>3460</v>
      </c>
      <c r="C36" s="266" t="s">
        <v>3461</v>
      </c>
      <c r="D36" s="267" t="s">
        <v>3402</v>
      </c>
      <c r="E36" s="267" t="s">
        <v>3403</v>
      </c>
      <c r="F36" s="266" t="s">
        <v>443</v>
      </c>
      <c r="G36" s="267" t="s">
        <v>3404</v>
      </c>
      <c r="H36" s="267"/>
      <c r="I36" s="337"/>
      <c r="J36" s="346" t="s">
        <v>444</v>
      </c>
    </row>
    <row r="37" spans="1:10" ht="48" customHeight="1" x14ac:dyDescent="0.35">
      <c r="A37" s="748"/>
      <c r="B37" s="266" t="s">
        <v>3462</v>
      </c>
      <c r="C37" s="266" t="s">
        <v>3463</v>
      </c>
      <c r="D37" s="267" t="s">
        <v>3406</v>
      </c>
      <c r="E37" s="267" t="s">
        <v>1631</v>
      </c>
      <c r="F37" s="266" t="s">
        <v>443</v>
      </c>
      <c r="G37" s="267" t="s">
        <v>3407</v>
      </c>
      <c r="H37" s="267"/>
      <c r="I37" s="337"/>
      <c r="J37" s="346" t="s">
        <v>444</v>
      </c>
    </row>
    <row r="38" spans="1:10" ht="48" customHeight="1" x14ac:dyDescent="0.35">
      <c r="A38" s="748"/>
      <c r="B38" s="266" t="s">
        <v>3464</v>
      </c>
      <c r="C38" s="266" t="s">
        <v>3465</v>
      </c>
      <c r="D38" s="267" t="s">
        <v>3409</v>
      </c>
      <c r="E38" s="267" t="s">
        <v>3410</v>
      </c>
      <c r="F38" s="266" t="s">
        <v>443</v>
      </c>
      <c r="G38" s="267" t="s">
        <v>3411</v>
      </c>
      <c r="H38" s="267"/>
      <c r="I38" s="337"/>
      <c r="J38" s="346" t="s">
        <v>444</v>
      </c>
    </row>
  </sheetData>
  <mergeCells count="1">
    <mergeCell ref="B2:J2"/>
  </mergeCells>
  <phoneticPr fontId="96" type="noConversion"/>
  <conditionalFormatting sqref="B4:G38 E9:H12 C13:I14 G5:H12">
    <cfRule type="expression" dxfId="79" priority="238">
      <formula>OR($J4="New",$J4="Updated")</formula>
    </cfRule>
  </conditionalFormatting>
  <conditionalFormatting sqref="B5:H5">
    <cfRule type="expression" dxfId="78" priority="233">
      <formula>OR($J5="New",$J5="Updated")</formula>
    </cfRule>
  </conditionalFormatting>
  <conditionalFormatting sqref="B15:H15 B16:B38">
    <cfRule type="expression" dxfId="77" priority="159">
      <formula>OR($J15="New",$J15="Updated")</formula>
    </cfRule>
  </conditionalFormatting>
  <conditionalFormatting sqref="C9:D12">
    <cfRule type="expression" dxfId="76" priority="170">
      <formula>OR($J9="New",$J9="Updated")</formula>
    </cfRule>
  </conditionalFormatting>
  <conditionalFormatting sqref="C19:D22">
    <cfRule type="expression" dxfId="75" priority="108">
      <formula>OR($J19="New",$J19="Updated")</formula>
    </cfRule>
  </conditionalFormatting>
  <conditionalFormatting sqref="C27:D30">
    <cfRule type="expression" dxfId="74" priority="55">
      <formula>OR($J27="New",$J27="Updated")</formula>
    </cfRule>
  </conditionalFormatting>
  <conditionalFormatting sqref="C35:D38">
    <cfRule type="expression" dxfId="73" priority="2">
      <formula>OR($J35="New",$J35="Updated")</formula>
    </cfRule>
  </conditionalFormatting>
  <conditionalFormatting sqref="C6:H8">
    <cfRule type="expression" dxfId="72" priority="203">
      <formula>OR($J6="New",$J6="Updated")</formula>
    </cfRule>
  </conditionalFormatting>
  <conditionalFormatting sqref="C16:H18">
    <cfRule type="expression" dxfId="71" priority="141">
      <formula>OR($J16="New",$J16="Updated")</formula>
    </cfRule>
  </conditionalFormatting>
  <conditionalFormatting sqref="C23:H26">
    <cfRule type="expression" dxfId="70" priority="88">
      <formula>OR($J23="New",$J23="Updated")</formula>
    </cfRule>
  </conditionalFormatting>
  <conditionalFormatting sqref="C31:H34">
    <cfRule type="expression" dxfId="69" priority="35">
      <formula>OR($J31="New",$J31="Updated")</formula>
    </cfRule>
  </conditionalFormatting>
  <conditionalFormatting sqref="C13:I14">
    <cfRule type="expression" dxfId="68" priority="221">
      <formula>OR($J13="New",$J13="Updated")</formula>
    </cfRule>
  </conditionalFormatting>
  <conditionalFormatting sqref="D3">
    <cfRule type="expression" dxfId="67" priority="1">
      <formula>OR($I3="New",$I3="Updated")</formula>
    </cfRule>
  </conditionalFormatting>
  <conditionalFormatting sqref="F4:F38">
    <cfRule type="cellIs" dxfId="66" priority="234" stopIfTrue="1" operator="equal">
      <formula>"Validation"</formula>
    </cfRule>
    <cfRule type="cellIs" dxfId="65" priority="235" operator="equal">
      <formula>"Pre-populated"</formula>
    </cfRule>
  </conditionalFormatting>
  <conditionalFormatting sqref="F5:F38">
    <cfRule type="cellIs" dxfId="64" priority="7" stopIfTrue="1" operator="equal">
      <formula>"Validation"</formula>
    </cfRule>
    <cfRule type="cellIs" dxfId="63" priority="8" operator="equal">
      <formula>"Pre-populated"</formula>
    </cfRule>
  </conditionalFormatting>
  <conditionalFormatting sqref="F19:H22 G15:H18">
    <cfRule type="expression" dxfId="62" priority="160">
      <formula>OR($J15="New",$J15="Updated")</formula>
    </cfRule>
  </conditionalFormatting>
  <conditionalFormatting sqref="F27:H30">
    <cfRule type="expression" dxfId="61" priority="107">
      <formula>OR($J27="New",$J27="Updated")</formula>
    </cfRule>
  </conditionalFormatting>
  <conditionalFormatting sqref="F35:H38 E15:E38">
    <cfRule type="expression" dxfId="60" priority="54">
      <formula>OR($J15="New",$J15="Updated")</formula>
    </cfRule>
  </conditionalFormatting>
  <conditionalFormatting sqref="H3:H38">
    <cfRule type="expression" dxfId="59" priority="47">
      <formula>OR($J3="New",$J3="Updated")</formula>
    </cfRule>
  </conditionalFormatting>
  <conditionalFormatting sqref="I4:I38">
    <cfRule type="expression" dxfId="58" priority="6">
      <formula>OR($J4="New",$J4="Updated")</formula>
    </cfRule>
  </conditionalFormatting>
  <conditionalFormatting sqref="J4:J38">
    <cfRule type="cellIs" dxfId="57" priority="9" operator="equal">
      <formula>"Updated"</formula>
    </cfRule>
    <cfRule type="cellIs" dxfId="56"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FFFF00"/>
    <pageSetUpPr fitToPage="1"/>
  </sheetPr>
  <dimension ref="A1:H32"/>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76.26953125" style="2" bestFit="1" customWidth="1"/>
    <col min="4" max="4" width="44.7265625" style="2" customWidth="1"/>
    <col min="6" max="6" width="16.7265625" style="2" bestFit="1" customWidth="1"/>
    <col min="7" max="7" width="20.7265625" style="2" customWidth="1"/>
    <col min="8" max="8" width="7.7265625" style="2" customWidth="1"/>
  </cols>
  <sheetData>
    <row r="1" spans="1:8" s="16" customFormat="1" ht="16.5" x14ac:dyDescent="0.45">
      <c r="A1" s="3"/>
    </row>
    <row r="2" spans="1:8" s="16" customFormat="1" ht="16.5" x14ac:dyDescent="0.45">
      <c r="A2" s="3"/>
    </row>
    <row r="3" spans="1:8" s="16" customFormat="1" ht="16.5" x14ac:dyDescent="0.45">
      <c r="A3" s="3"/>
    </row>
    <row r="4" spans="1:8" s="16" customFormat="1" ht="21" x14ac:dyDescent="0.55000000000000004">
      <c r="A4" s="3"/>
      <c r="B4" s="162"/>
      <c r="C4" s="170" t="s">
        <v>364</v>
      </c>
      <c r="D4" s="163"/>
      <c r="E4" s="163"/>
      <c r="F4" s="163"/>
      <c r="G4" s="8" t="s">
        <v>394</v>
      </c>
      <c r="H4" s="9" t="s">
        <v>3466</v>
      </c>
    </row>
    <row r="5" spans="1:8" s="16" customFormat="1" ht="15.75" customHeight="1" x14ac:dyDescent="0.45">
      <c r="A5" s="3"/>
      <c r="B5" s="164"/>
      <c r="C5" s="164"/>
      <c r="D5" s="165"/>
      <c r="E5" s="165"/>
      <c r="F5" s="165"/>
    </row>
    <row r="6" spans="1:8" s="16" customFormat="1" ht="17.5" x14ac:dyDescent="0.45">
      <c r="A6" s="3"/>
      <c r="B6" s="164"/>
      <c r="C6" s="191" t="s">
        <v>3467</v>
      </c>
      <c r="D6" s="163"/>
      <c r="E6" s="163"/>
      <c r="F6" s="163"/>
      <c r="G6" s="8"/>
      <c r="H6" s="165"/>
    </row>
    <row r="7" spans="1:8" s="16" customFormat="1" ht="17.5" x14ac:dyDescent="0.45">
      <c r="A7" s="3"/>
      <c r="B7" s="164"/>
      <c r="C7" s="76"/>
      <c r="D7" s="165"/>
      <c r="E7" s="165"/>
      <c r="F7" s="165"/>
      <c r="G7" s="166"/>
      <c r="H7" s="165"/>
    </row>
    <row r="8" spans="1:8" s="16" customFormat="1" ht="17.5" x14ac:dyDescent="0.45">
      <c r="B8" s="164"/>
      <c r="C8" s="172" t="s">
        <v>2349</v>
      </c>
      <c r="D8" s="173"/>
      <c r="E8" s="173"/>
      <c r="F8" s="173"/>
      <c r="G8" s="174"/>
      <c r="H8" s="173"/>
    </row>
    <row r="9" spans="1:8" s="16" customFormat="1" ht="16.5" x14ac:dyDescent="0.45"/>
    <row r="10" spans="1:8" s="16" customFormat="1" ht="57.75" customHeight="1" x14ac:dyDescent="0.45">
      <c r="C10" s="980" t="s">
        <v>3468</v>
      </c>
      <c r="D10" s="981"/>
      <c r="E10" s="981"/>
      <c r="F10" s="981"/>
      <c r="G10" s="981"/>
      <c r="H10" s="569"/>
    </row>
    <row r="11" spans="1:8" s="16" customFormat="1" ht="16.5" x14ac:dyDescent="0.45"/>
    <row r="12" spans="1:8" s="16" customFormat="1" ht="17.5" x14ac:dyDescent="0.45">
      <c r="C12" s="176" t="s">
        <v>871</v>
      </c>
    </row>
    <row r="14" spans="1:8" ht="35.15" customHeight="1" x14ac:dyDescent="0.35">
      <c r="A14" s="714"/>
      <c r="B14" s="714"/>
      <c r="C14" s="121" t="s">
        <v>3366</v>
      </c>
      <c r="D14" s="602" t="s">
        <v>501</v>
      </c>
      <c r="F14" s="714"/>
      <c r="G14" s="714"/>
      <c r="H14" s="714"/>
    </row>
    <row r="15" spans="1:8" ht="40.5" customHeight="1" x14ac:dyDescent="0.35">
      <c r="A15" s="714"/>
      <c r="B15" s="714"/>
      <c r="C15" s="57" t="s">
        <v>3469</v>
      </c>
      <c r="D15" s="762" t="s">
        <v>3470</v>
      </c>
      <c r="F15" s="714"/>
      <c r="G15" s="714"/>
      <c r="H15" s="714"/>
    </row>
    <row r="16" spans="1:8" ht="40.5" customHeight="1" x14ac:dyDescent="0.35">
      <c r="A16" s="714"/>
      <c r="B16" s="714"/>
      <c r="C16" s="57" t="s">
        <v>3471</v>
      </c>
      <c r="D16" s="92" t="s">
        <v>3472</v>
      </c>
      <c r="F16" s="714"/>
      <c r="G16" s="309"/>
      <c r="H16" s="714"/>
    </row>
    <row r="17" spans="2:8" ht="45" customHeight="1" x14ac:dyDescent="0.35">
      <c r="B17" s="714"/>
      <c r="C17" s="57" t="s">
        <v>3473</v>
      </c>
      <c r="D17" s="92" t="s">
        <v>3474</v>
      </c>
      <c r="F17" s="714"/>
      <c r="G17" s="715"/>
      <c r="H17" s="714"/>
    </row>
    <row r="18" spans="2:8" ht="40.5" customHeight="1" x14ac:dyDescent="0.35">
      <c r="B18" s="714"/>
      <c r="C18" s="57" t="s">
        <v>3475</v>
      </c>
      <c r="D18" s="92" t="s">
        <v>3476</v>
      </c>
      <c r="F18" s="714"/>
      <c r="G18" s="714"/>
      <c r="H18" s="714"/>
    </row>
    <row r="19" spans="2:8" ht="40.5" customHeight="1" x14ac:dyDescent="0.35">
      <c r="B19" s="714"/>
      <c r="C19" s="57" t="s">
        <v>3477</v>
      </c>
      <c r="D19" s="92" t="s">
        <v>3478</v>
      </c>
      <c r="F19" s="714"/>
      <c r="G19" s="714"/>
      <c r="H19" s="714"/>
    </row>
    <row r="20" spans="2:8" ht="40.5" customHeight="1" x14ac:dyDescent="0.35">
      <c r="B20" s="714"/>
      <c r="C20" s="57" t="s">
        <v>3479</v>
      </c>
      <c r="D20" s="92" t="s">
        <v>3480</v>
      </c>
      <c r="F20" s="714"/>
      <c r="G20" s="714"/>
      <c r="H20" s="714"/>
    </row>
    <row r="21" spans="2:8" ht="40.5" customHeight="1" x14ac:dyDescent="0.35">
      <c r="B21" s="714"/>
      <c r="C21" s="57" t="s">
        <v>3481</v>
      </c>
      <c r="D21" s="92" t="s">
        <v>3482</v>
      </c>
      <c r="F21" s="714"/>
      <c r="G21" s="714"/>
      <c r="H21" s="714"/>
    </row>
    <row r="22" spans="2:8" ht="40.5" customHeight="1" x14ac:dyDescent="0.35">
      <c r="B22" s="714"/>
      <c r="C22" s="57" t="s">
        <v>3483</v>
      </c>
      <c r="D22" s="92" t="s">
        <v>3484</v>
      </c>
      <c r="F22" s="714"/>
      <c r="G22" s="714"/>
      <c r="H22" s="714"/>
    </row>
    <row r="25" spans="2:8" s="16" customFormat="1" ht="17.5" x14ac:dyDescent="0.45">
      <c r="B25" s="164"/>
      <c r="C25" s="172" t="s">
        <v>2369</v>
      </c>
      <c r="D25" s="173"/>
      <c r="E25" s="173"/>
      <c r="F25" s="173"/>
      <c r="G25" s="174"/>
      <c r="H25" s="173"/>
    </row>
    <row r="26" spans="2:8" s="16" customFormat="1" ht="16.5" x14ac:dyDescent="0.45"/>
    <row r="27" spans="2:8" s="16" customFormat="1" ht="50.25" customHeight="1" x14ac:dyDescent="0.45">
      <c r="C27" s="1180" t="s">
        <v>3485</v>
      </c>
      <c r="D27" s="1181"/>
      <c r="E27" s="1181"/>
      <c r="F27" s="1181"/>
      <c r="G27" s="1181"/>
      <c r="H27" s="569"/>
    </row>
    <row r="28" spans="2:8" s="16" customFormat="1" ht="16.5" x14ac:dyDescent="0.45"/>
    <row r="29" spans="2:8" s="16" customFormat="1" ht="17.5" x14ac:dyDescent="0.45">
      <c r="C29" s="176" t="s">
        <v>871</v>
      </c>
    </row>
    <row r="31" spans="2:8" ht="16" x14ac:dyDescent="0.35">
      <c r="B31" s="714"/>
      <c r="C31" s="350"/>
      <c r="D31" s="350" t="s">
        <v>501</v>
      </c>
      <c r="F31" s="714"/>
      <c r="G31" s="714"/>
      <c r="H31" s="714"/>
    </row>
    <row r="32" spans="2:8" ht="39" customHeight="1" x14ac:dyDescent="0.35">
      <c r="B32" s="714"/>
      <c r="C32" s="603" t="s">
        <v>3486</v>
      </c>
      <c r="D32" s="92" t="s">
        <v>3487</v>
      </c>
      <c r="E32" s="282"/>
      <c r="F32" s="714"/>
      <c r="G32" s="714"/>
      <c r="H32" s="714"/>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D6C-45DD-4E39-9058-07B6DD1BE4B3}">
  <sheetPr>
    <tabColor theme="2" tint="-0.499984740745262"/>
    <pageSetUpPr fitToPage="1"/>
  </sheetPr>
  <dimension ref="A1:M162"/>
  <sheetViews>
    <sheetView showGridLines="0" zoomScale="70" zoomScaleNormal="70" workbookViewId="0"/>
  </sheetViews>
  <sheetFormatPr defaultRowHeight="14.5" x14ac:dyDescent="0.35"/>
  <cols>
    <col min="1" max="1" width="42.7265625" style="635" customWidth="1"/>
    <col min="2" max="2" width="8.26953125" style="635" customWidth="1"/>
    <col min="3" max="3" width="39.26953125" style="635" bestFit="1" customWidth="1"/>
    <col min="4" max="5" width="52.26953125" style="635" bestFit="1" customWidth="1"/>
    <col min="6" max="7" width="28.453125" style="663" customWidth="1"/>
    <col min="8" max="8" width="58.54296875" style="663" customWidth="1"/>
    <col min="9" max="9" width="41" style="635" customWidth="1"/>
    <col min="10" max="10" width="6.54296875" style="635" customWidth="1"/>
    <col min="11" max="11" width="9.26953125" style="635" hidden="1" customWidth="1"/>
    <col min="12" max="12" width="31.26953125" style="635" hidden="1" customWidth="1"/>
    <col min="13" max="13" width="9.26953125" style="635" hidden="1" customWidth="1"/>
  </cols>
  <sheetData>
    <row r="1" spans="1:13" s="16" customFormat="1" ht="38.25" customHeight="1" x14ac:dyDescent="0.55000000000000004">
      <c r="D1" s="540" t="s">
        <v>412</v>
      </c>
      <c r="E1" s="539" t="s">
        <v>3488</v>
      </c>
      <c r="G1" s="483"/>
      <c r="H1" s="483"/>
    </row>
    <row r="2" spans="1:13" s="16" customFormat="1" ht="21" x14ac:dyDescent="0.45">
      <c r="E2" s="508" t="s">
        <v>3489</v>
      </c>
      <c r="G2" s="483"/>
      <c r="H2" s="483"/>
    </row>
    <row r="3" spans="1:13" s="16" customFormat="1" ht="21" x14ac:dyDescent="0.55000000000000004">
      <c r="B3" s="162"/>
      <c r="C3" s="170" t="s">
        <v>364</v>
      </c>
      <c r="D3" s="163"/>
      <c r="E3" s="163"/>
      <c r="F3" s="163"/>
      <c r="G3" s="484"/>
      <c r="H3" s="163"/>
      <c r="I3" s="8" t="s">
        <v>394</v>
      </c>
      <c r="J3" s="9" t="str">
        <f>'010'!E8</f>
        <v>1234</v>
      </c>
    </row>
    <row r="4" spans="1:13" s="16" customFormat="1" ht="16.5" x14ac:dyDescent="0.45">
      <c r="B4" s="164"/>
      <c r="C4" s="164"/>
      <c r="D4" s="165"/>
      <c r="E4" s="165"/>
      <c r="F4" s="165"/>
      <c r="G4" s="483"/>
      <c r="H4" s="483"/>
    </row>
    <row r="5" spans="1:13" s="16" customFormat="1" ht="17.5" x14ac:dyDescent="0.45">
      <c r="B5" s="164"/>
      <c r="C5" s="191" t="s">
        <v>3490</v>
      </c>
      <c r="D5" s="163"/>
      <c r="E5" s="163"/>
      <c r="F5" s="163"/>
      <c r="G5" s="484"/>
      <c r="H5" s="484"/>
      <c r="I5" s="171"/>
    </row>
    <row r="6" spans="1:13" s="16" customFormat="1" ht="17.5" x14ac:dyDescent="0.45">
      <c r="B6" s="164"/>
      <c r="C6" s="76"/>
      <c r="D6" s="165"/>
      <c r="E6" s="165"/>
      <c r="F6" s="165"/>
      <c r="G6" s="165"/>
      <c r="H6" s="165"/>
    </row>
    <row r="7" spans="1:13" s="16" customFormat="1" ht="17.5" x14ac:dyDescent="0.45">
      <c r="B7" s="164"/>
      <c r="C7" s="76"/>
      <c r="D7" s="165"/>
      <c r="E7" s="165"/>
      <c r="F7" s="165"/>
      <c r="G7" s="165"/>
      <c r="H7" s="165"/>
    </row>
    <row r="8" spans="1:13" s="16" customFormat="1" ht="63" customHeight="1" x14ac:dyDescent="0.45">
      <c r="B8" s="164"/>
      <c r="C8" s="232" t="s">
        <v>3491</v>
      </c>
      <c r="D8" s="465" t="s">
        <v>3492</v>
      </c>
      <c r="E8" s="465" t="s">
        <v>3493</v>
      </c>
      <c r="F8" s="173"/>
      <c r="G8" s="173"/>
      <c r="H8" s="1191"/>
      <c r="I8" s="175"/>
    </row>
    <row r="9" spans="1:13" s="16" customFormat="1" ht="25.5" customHeight="1" x14ac:dyDescent="0.75">
      <c r="A9" s="714"/>
      <c r="C9" s="60" t="s">
        <v>3494</v>
      </c>
      <c r="D9" s="604" t="s">
        <v>3495</v>
      </c>
      <c r="E9" s="604" t="s">
        <v>3495</v>
      </c>
      <c r="F9" s="483"/>
      <c r="G9" s="483"/>
      <c r="H9" s="1191"/>
      <c r="J9" s="714"/>
      <c r="K9" s="620" t="s">
        <v>3496</v>
      </c>
      <c r="L9" s="621"/>
      <c r="M9" s="622"/>
    </row>
    <row r="10" spans="1:13" s="16" customFormat="1" ht="25.5" customHeight="1" x14ac:dyDescent="0.45">
      <c r="A10" s="714"/>
      <c r="C10" s="60" t="s">
        <v>3497</v>
      </c>
      <c r="D10" s="604" t="s">
        <v>3495</v>
      </c>
      <c r="E10" s="604" t="s">
        <v>3495</v>
      </c>
      <c r="F10" s="483"/>
      <c r="G10" s="483"/>
      <c r="H10" s="483"/>
      <c r="J10" s="714"/>
    </row>
    <row r="11" spans="1:13" s="16" customFormat="1" ht="16.5" x14ac:dyDescent="0.45">
      <c r="C11" s="226"/>
      <c r="D11" s="226"/>
      <c r="E11" s="226"/>
      <c r="F11" s="483"/>
      <c r="G11" s="483"/>
      <c r="H11" s="483"/>
      <c r="K11" s="751"/>
      <c r="L11" s="752" t="s">
        <v>3498</v>
      </c>
      <c r="M11" s="753" t="s">
        <v>3499</v>
      </c>
    </row>
    <row r="12" spans="1:13" s="16" customFormat="1" ht="63" customHeight="1" x14ac:dyDescent="0.45">
      <c r="D12" s="465" t="str">
        <f>D8</f>
        <v>= "This Return: "&amp; Form 010 Name (Form 010 Year of Account , Form 010 Edition)</v>
      </c>
      <c r="E12" s="465" t="str">
        <f>E8</f>
        <v>= "Selected Return: "&amp;"Form 010 Name (Form 010 Year of Account , Form 010 Edition)"</v>
      </c>
      <c r="F12" s="483"/>
      <c r="G12" s="483"/>
      <c r="H12" s="483"/>
      <c r="K12" s="754" t="s">
        <v>3500</v>
      </c>
      <c r="L12" s="755">
        <v>4.9999999999999996E-2</v>
      </c>
      <c r="M12" s="756">
        <v>9.9999999999999985E-3</v>
      </c>
    </row>
    <row r="13" spans="1:13" s="16" customFormat="1" ht="25.5" customHeight="1" x14ac:dyDescent="0.45">
      <c r="B13" s="714"/>
      <c r="C13" s="227" t="s">
        <v>2831</v>
      </c>
      <c r="D13" s="228"/>
      <c r="E13" s="228"/>
      <c r="F13" s="483"/>
      <c r="G13" s="483"/>
      <c r="H13" s="1176"/>
      <c r="K13" s="714"/>
      <c r="L13" s="714"/>
      <c r="M13" s="714"/>
    </row>
    <row r="14" spans="1:13" ht="25.5" hidden="1" customHeight="1" x14ac:dyDescent="0.45">
      <c r="A14" s="714"/>
      <c r="B14" s="714"/>
      <c r="C14" s="714"/>
      <c r="D14" s="714"/>
      <c r="E14" s="714"/>
      <c r="F14" s="483"/>
      <c r="G14" s="483"/>
      <c r="H14" s="1176"/>
      <c r="I14" s="16"/>
      <c r="J14" s="742"/>
      <c r="K14" s="714"/>
      <c r="L14" s="714"/>
      <c r="M14" s="714"/>
    </row>
    <row r="15" spans="1:13" ht="25.5" customHeight="1" x14ac:dyDescent="0.45">
      <c r="A15" s="714"/>
      <c r="B15" s="714"/>
      <c r="C15" s="466" t="s">
        <v>3501</v>
      </c>
      <c r="D15" s="92" t="s">
        <v>3209</v>
      </c>
      <c r="E15" s="92"/>
      <c r="F15" s="483"/>
      <c r="G15" s="483"/>
      <c r="H15" s="1176"/>
      <c r="I15" s="16"/>
      <c r="J15" s="742"/>
      <c r="K15" s="229" t="s">
        <v>3502</v>
      </c>
      <c r="L15" s="229" t="s">
        <v>3503</v>
      </c>
      <c r="M15" s="714"/>
    </row>
    <row r="16" spans="1:13" ht="25.5" customHeight="1" x14ac:dyDescent="0.45">
      <c r="A16" s="714"/>
      <c r="B16" s="714"/>
      <c r="C16" s="227" t="s">
        <v>2834</v>
      </c>
      <c r="D16" s="230"/>
      <c r="E16" s="230"/>
      <c r="F16" s="483"/>
      <c r="G16" s="483"/>
      <c r="H16" s="1176"/>
      <c r="I16" s="16"/>
      <c r="J16" s="714"/>
      <c r="K16" s="751">
        <v>1</v>
      </c>
      <c r="L16" s="751" t="s">
        <v>3504</v>
      </c>
      <c r="M16" s="714"/>
    </row>
    <row r="17" spans="1:12" s="635" customFormat="1" ht="25.5" hidden="1" customHeight="1" x14ac:dyDescent="0.45">
      <c r="A17" s="714"/>
      <c r="B17" s="714"/>
      <c r="C17" s="714"/>
      <c r="D17" s="714"/>
      <c r="E17" s="714"/>
      <c r="F17" s="483"/>
      <c r="G17" s="483"/>
      <c r="H17" s="483"/>
      <c r="I17" s="16"/>
      <c r="J17" s="742"/>
      <c r="K17" s="751">
        <v>2</v>
      </c>
      <c r="L17" s="751" t="s">
        <v>3505</v>
      </c>
    </row>
    <row r="18" spans="1:12" s="635" customFormat="1" ht="25.5" customHeight="1" x14ac:dyDescent="0.45">
      <c r="A18" s="714"/>
      <c r="B18" s="714"/>
      <c r="C18" s="466" t="s">
        <v>3501</v>
      </c>
      <c r="D18" s="92" t="s">
        <v>3506</v>
      </c>
      <c r="E18" s="92"/>
      <c r="F18" s="483"/>
      <c r="G18" s="483"/>
      <c r="H18" s="483"/>
      <c r="I18" s="16"/>
      <c r="J18" s="742"/>
      <c r="K18" s="751">
        <v>3</v>
      </c>
      <c r="L18" s="751" t="s">
        <v>3507</v>
      </c>
    </row>
    <row r="19" spans="1:12" s="635" customFormat="1" ht="20.149999999999999" customHeight="1" x14ac:dyDescent="0.45">
      <c r="A19" s="714"/>
      <c r="B19" s="714"/>
      <c r="C19" s="16"/>
      <c r="D19" s="16"/>
      <c r="E19" s="16"/>
      <c r="F19" s="483"/>
      <c r="G19" s="483"/>
      <c r="H19" s="483"/>
      <c r="I19" s="16"/>
      <c r="J19" s="714"/>
      <c r="K19" s="751">
        <v>4</v>
      </c>
      <c r="L19" s="751" t="s">
        <v>3508</v>
      </c>
    </row>
    <row r="20" spans="1:12" s="635" customFormat="1" ht="20.149999999999999" customHeight="1" x14ac:dyDescent="0.35">
      <c r="A20" s="714"/>
      <c r="B20" s="714"/>
      <c r="C20" s="1192" t="s">
        <v>3509</v>
      </c>
      <c r="D20" s="1192"/>
      <c r="E20" s="1192"/>
      <c r="F20" s="1192"/>
      <c r="G20" s="1192"/>
      <c r="H20" s="1192"/>
      <c r="I20" s="1192"/>
      <c r="J20" s="714"/>
      <c r="K20" s="751">
        <v>5</v>
      </c>
      <c r="L20" s="529" t="s">
        <v>3510</v>
      </c>
    </row>
    <row r="21" spans="1:12" s="635" customFormat="1" ht="20.149999999999999" customHeight="1" x14ac:dyDescent="0.45">
      <c r="A21" s="714"/>
      <c r="B21" s="714"/>
      <c r="C21" s="16"/>
      <c r="D21" s="16"/>
      <c r="E21" s="16"/>
      <c r="F21" s="483"/>
      <c r="G21" s="483"/>
      <c r="H21" s="483"/>
      <c r="I21" s="16"/>
      <c r="J21" s="714"/>
      <c r="K21" s="751">
        <v>6</v>
      </c>
      <c r="L21" s="529" t="s">
        <v>3511</v>
      </c>
    </row>
    <row r="22" spans="1:12" s="635" customFormat="1" ht="20.149999999999999" customHeight="1" x14ac:dyDescent="0.35">
      <c r="A22" s="714"/>
      <c r="B22" s="714"/>
      <c r="C22" s="231"/>
      <c r="D22" s="231"/>
      <c r="E22" s="714"/>
      <c r="F22" s="485"/>
      <c r="G22" s="485"/>
      <c r="H22" s="485"/>
      <c r="I22" s="231"/>
      <c r="J22" s="714"/>
      <c r="K22" s="751">
        <v>7</v>
      </c>
      <c r="L22" s="751" t="s">
        <v>3512</v>
      </c>
    </row>
    <row r="23" spans="1:12" s="635" customFormat="1" ht="63" customHeight="1" x14ac:dyDescent="0.35">
      <c r="A23" s="714"/>
      <c r="B23" s="714"/>
      <c r="C23" s="122"/>
      <c r="D23" s="465" t="str">
        <f>D8</f>
        <v>= "This Return: "&amp; Form 010 Name (Form 010 Year of Account , Form 010 Edition)</v>
      </c>
      <c r="E23" s="465" t="str">
        <f>E8</f>
        <v>= "Selected Return: "&amp;"Form 010 Name (Form 010 Year of Account , Form 010 Edition)"</v>
      </c>
      <c r="F23" s="1193" t="s">
        <v>3513</v>
      </c>
      <c r="G23" s="1194"/>
      <c r="H23" s="482" t="s">
        <v>3514</v>
      </c>
      <c r="I23" s="232" t="s">
        <v>3316</v>
      </c>
      <c r="J23" s="714"/>
      <c r="K23" s="751">
        <v>8</v>
      </c>
      <c r="L23" s="751" t="s">
        <v>3515</v>
      </c>
    </row>
    <row r="24" spans="1:12" s="635" customFormat="1" ht="25.5" customHeight="1" x14ac:dyDescent="0.35">
      <c r="A24" s="714"/>
      <c r="B24" s="714"/>
      <c r="C24" s="233" t="s">
        <v>3516</v>
      </c>
      <c r="D24" s="234"/>
      <c r="E24" s="234"/>
      <c r="F24" s="486" t="s">
        <v>3517</v>
      </c>
      <c r="G24" s="486" t="s">
        <v>3518</v>
      </c>
      <c r="H24" s="486"/>
      <c r="I24" s="189"/>
      <c r="J24" s="714"/>
      <c r="K24" s="751">
        <v>9</v>
      </c>
      <c r="L24" s="751" t="s">
        <v>3519</v>
      </c>
    </row>
    <row r="25" spans="1:12" s="635" customFormat="1" ht="25.5" customHeight="1" x14ac:dyDescent="0.35">
      <c r="A25" s="714"/>
      <c r="B25" s="711">
        <v>1</v>
      </c>
      <c r="C25" s="1195" t="s">
        <v>3520</v>
      </c>
      <c r="D25" s="1196"/>
      <c r="E25" s="1196"/>
      <c r="F25" s="1196"/>
      <c r="G25" s="1196"/>
      <c r="H25" s="1196"/>
      <c r="I25" s="1197"/>
      <c r="J25" s="714"/>
      <c r="K25" s="751">
        <v>10</v>
      </c>
      <c r="L25" s="751" t="s">
        <v>3521</v>
      </c>
    </row>
    <row r="26" spans="1:12" s="635" customFormat="1" ht="25.5" customHeight="1" x14ac:dyDescent="0.35">
      <c r="A26" s="714"/>
      <c r="B26" s="711">
        <v>2</v>
      </c>
      <c r="C26" s="1188" t="s">
        <v>3522</v>
      </c>
      <c r="D26" s="1189"/>
      <c r="E26" s="1189"/>
      <c r="F26" s="1189"/>
      <c r="G26" s="1189"/>
      <c r="H26" s="1189"/>
      <c r="I26" s="1190"/>
      <c r="J26" s="714"/>
      <c r="K26" s="751">
        <v>11</v>
      </c>
      <c r="L26" s="751" t="s">
        <v>3523</v>
      </c>
    </row>
    <row r="27" spans="1:12" s="635" customFormat="1" ht="25.5" customHeight="1" x14ac:dyDescent="0.45">
      <c r="A27" s="714"/>
      <c r="B27" s="711">
        <v>3</v>
      </c>
      <c r="C27" s="235" t="s">
        <v>3524</v>
      </c>
      <c r="D27" s="107" t="s">
        <v>3525</v>
      </c>
      <c r="E27" s="107"/>
      <c r="F27" s="487" t="s">
        <v>3526</v>
      </c>
      <c r="G27" s="488" t="s">
        <v>3527</v>
      </c>
      <c r="H27" s="489"/>
      <c r="I27" s="605"/>
      <c r="J27" s="714"/>
      <c r="K27" s="751">
        <v>12</v>
      </c>
      <c r="L27" s="530" t="s">
        <v>3528</v>
      </c>
    </row>
    <row r="28" spans="1:12" s="635" customFormat="1" ht="25.5" customHeight="1" x14ac:dyDescent="0.45">
      <c r="A28" s="714"/>
      <c r="B28" s="711">
        <v>4</v>
      </c>
      <c r="C28" s="235" t="s">
        <v>3529</v>
      </c>
      <c r="D28" s="107" t="s">
        <v>3530</v>
      </c>
      <c r="E28" s="107"/>
      <c r="F28" s="487" t="s">
        <v>3531</v>
      </c>
      <c r="G28" s="488" t="s">
        <v>3532</v>
      </c>
      <c r="H28" s="489"/>
      <c r="I28" s="605"/>
      <c r="J28" s="714"/>
      <c r="K28" s="751">
        <v>13</v>
      </c>
      <c r="L28" s="530" t="s">
        <v>3533</v>
      </c>
    </row>
    <row r="29" spans="1:12" s="635" customFormat="1" ht="25.5" customHeight="1" x14ac:dyDescent="0.45">
      <c r="A29" s="714"/>
      <c r="B29" s="711">
        <v>5</v>
      </c>
      <c r="C29" s="235" t="s">
        <v>3534</v>
      </c>
      <c r="D29" s="107" t="s">
        <v>3535</v>
      </c>
      <c r="E29" s="107"/>
      <c r="F29" s="487" t="s">
        <v>3536</v>
      </c>
      <c r="G29" s="488" t="s">
        <v>3537</v>
      </c>
      <c r="H29" s="489"/>
      <c r="I29" s="605"/>
      <c r="J29" s="714"/>
      <c r="K29" s="751">
        <v>14</v>
      </c>
      <c r="L29" s="530" t="s">
        <v>3538</v>
      </c>
    </row>
    <row r="30" spans="1:12" s="635" customFormat="1" ht="36.75" customHeight="1" x14ac:dyDescent="0.45">
      <c r="A30" s="747"/>
      <c r="B30" s="711">
        <v>6</v>
      </c>
      <c r="C30" s="467" t="s">
        <v>3539</v>
      </c>
      <c r="D30" s="92" t="s">
        <v>3540</v>
      </c>
      <c r="E30" s="92"/>
      <c r="F30" s="487" t="s">
        <v>3541</v>
      </c>
      <c r="G30" s="488" t="s">
        <v>3542</v>
      </c>
      <c r="H30" s="489"/>
      <c r="I30" s="605" t="s">
        <v>878</v>
      </c>
      <c r="J30" s="747"/>
      <c r="K30" s="751">
        <v>15</v>
      </c>
      <c r="L30" s="530" t="s">
        <v>3543</v>
      </c>
    </row>
    <row r="31" spans="1:12" s="635" customFormat="1" ht="36.75" customHeight="1" x14ac:dyDescent="0.45">
      <c r="A31" s="714"/>
      <c r="B31" s="711">
        <v>7</v>
      </c>
      <c r="C31" s="467" t="s">
        <v>3544</v>
      </c>
      <c r="D31" s="92" t="s">
        <v>3545</v>
      </c>
      <c r="E31" s="92"/>
      <c r="F31" s="487" t="s">
        <v>3546</v>
      </c>
      <c r="G31" s="488" t="s">
        <v>3547</v>
      </c>
      <c r="H31" s="489"/>
      <c r="I31" s="605"/>
      <c r="J31" s="714"/>
      <c r="K31" s="714"/>
      <c r="L31" s="714"/>
    </row>
    <row r="32" spans="1:12" s="635" customFormat="1" ht="36.75" customHeight="1" x14ac:dyDescent="0.45">
      <c r="A32" s="714"/>
      <c r="B32" s="711">
        <v>8</v>
      </c>
      <c r="C32" s="467" t="s">
        <v>3548</v>
      </c>
      <c r="D32" s="92" t="s">
        <v>3549</v>
      </c>
      <c r="E32" s="92"/>
      <c r="F32" s="487" t="s">
        <v>3550</v>
      </c>
      <c r="G32" s="488" t="s">
        <v>3551</v>
      </c>
      <c r="H32" s="489"/>
      <c r="I32" s="605"/>
      <c r="J32" s="714"/>
      <c r="K32" s="714"/>
      <c r="L32" s="714"/>
    </row>
    <row r="33" spans="1:10" s="635" customFormat="1" ht="24.75" hidden="1" customHeight="1" x14ac:dyDescent="0.35">
      <c r="A33" s="714"/>
      <c r="B33" s="711">
        <v>9</v>
      </c>
      <c r="C33" s="714"/>
      <c r="D33" s="714"/>
      <c r="E33" s="714"/>
      <c r="F33" s="487"/>
      <c r="G33" s="717" t="s">
        <v>3552</v>
      </c>
      <c r="H33" s="717"/>
      <c r="I33" s="714"/>
      <c r="J33" s="714"/>
    </row>
    <row r="34" spans="1:10" s="635" customFormat="1" ht="24.75" hidden="1" customHeight="1" x14ac:dyDescent="0.35">
      <c r="A34" s="699"/>
      <c r="B34" s="711">
        <v>10</v>
      </c>
      <c r="C34" s="714"/>
      <c r="D34" s="714"/>
      <c r="E34" s="714"/>
      <c r="F34" s="487"/>
      <c r="G34" s="717" t="s">
        <v>3553</v>
      </c>
      <c r="H34" s="717"/>
      <c r="I34" s="714"/>
      <c r="J34" s="699"/>
    </row>
    <row r="35" spans="1:10" s="635" customFormat="1" ht="24.75" hidden="1" customHeight="1" x14ac:dyDescent="0.35">
      <c r="A35" s="747"/>
      <c r="B35" s="711">
        <v>11</v>
      </c>
      <c r="C35" s="714"/>
      <c r="D35" s="714"/>
      <c r="E35" s="714"/>
      <c r="F35" s="487"/>
      <c r="G35" s="717" t="s">
        <v>3554</v>
      </c>
      <c r="H35" s="717"/>
      <c r="I35" s="714"/>
      <c r="J35" s="747"/>
    </row>
    <row r="36" spans="1:10" s="635" customFormat="1" ht="24.75" hidden="1" customHeight="1" x14ac:dyDescent="0.35">
      <c r="A36" s="714"/>
      <c r="B36" s="711">
        <v>12</v>
      </c>
      <c r="C36" s="714"/>
      <c r="D36" s="714"/>
      <c r="E36" s="714"/>
      <c r="F36" s="487"/>
      <c r="G36" s="717" t="s">
        <v>3555</v>
      </c>
      <c r="H36" s="717"/>
      <c r="I36" s="714"/>
      <c r="J36" s="714"/>
    </row>
    <row r="37" spans="1:10" s="635" customFormat="1" ht="24.75" hidden="1" customHeight="1" x14ac:dyDescent="0.35">
      <c r="A37" s="714"/>
      <c r="B37" s="711">
        <v>13</v>
      </c>
      <c r="C37" s="714"/>
      <c r="D37" s="714"/>
      <c r="E37" s="714"/>
      <c r="F37" s="487"/>
      <c r="G37" s="717" t="s">
        <v>3556</v>
      </c>
      <c r="H37" s="717"/>
      <c r="I37" s="714"/>
      <c r="J37" s="714"/>
    </row>
    <row r="38" spans="1:10" s="635" customFormat="1" ht="25.5" customHeight="1" x14ac:dyDescent="0.45">
      <c r="A38" s="714"/>
      <c r="B38" s="711">
        <v>9</v>
      </c>
      <c r="C38" s="235" t="s">
        <v>3557</v>
      </c>
      <c r="D38" s="92" t="s">
        <v>3558</v>
      </c>
      <c r="E38" s="236" t="s">
        <v>878</v>
      </c>
      <c r="F38" s="487" t="s">
        <v>3559</v>
      </c>
      <c r="G38" s="488" t="s">
        <v>3560</v>
      </c>
      <c r="H38" s="489"/>
      <c r="I38" s="605" t="s">
        <v>878</v>
      </c>
      <c r="J38" s="714"/>
    </row>
    <row r="39" spans="1:10" s="635" customFormat="1" ht="25.5" customHeight="1" x14ac:dyDescent="0.45">
      <c r="A39" s="742"/>
      <c r="B39" s="711">
        <v>10</v>
      </c>
      <c r="C39" s="235" t="s">
        <v>3561</v>
      </c>
      <c r="D39" s="107" t="s">
        <v>3562</v>
      </c>
      <c r="E39" s="107"/>
      <c r="F39" s="487" t="s">
        <v>3563</v>
      </c>
      <c r="G39" s="488" t="s">
        <v>3564</v>
      </c>
      <c r="H39" s="489"/>
      <c r="I39" s="605" t="s">
        <v>878</v>
      </c>
      <c r="J39" s="742"/>
    </row>
    <row r="40" spans="1:10" s="635" customFormat="1" ht="25.5" customHeight="1" x14ac:dyDescent="0.45">
      <c r="A40" s="742"/>
      <c r="B40" s="711">
        <v>11</v>
      </c>
      <c r="C40" s="235" t="s">
        <v>3565</v>
      </c>
      <c r="D40" s="107" t="s">
        <v>3566</v>
      </c>
      <c r="E40" s="107"/>
      <c r="F40" s="487" t="s">
        <v>3567</v>
      </c>
      <c r="G40" s="488" t="s">
        <v>3568</v>
      </c>
      <c r="H40" s="489"/>
      <c r="I40" s="605"/>
      <c r="J40" s="742"/>
    </row>
    <row r="41" spans="1:10" s="635" customFormat="1" ht="25.5" customHeight="1" x14ac:dyDescent="0.35">
      <c r="A41" s="714"/>
      <c r="B41" s="711">
        <v>12</v>
      </c>
      <c r="C41" s="1185" t="s">
        <v>3569</v>
      </c>
      <c r="D41" s="1186"/>
      <c r="E41" s="1186"/>
      <c r="F41" s="1186"/>
      <c r="G41" s="1186"/>
      <c r="H41" s="1186"/>
      <c r="I41" s="1187"/>
      <c r="J41" s="714"/>
    </row>
    <row r="42" spans="1:10" s="635" customFormat="1" ht="25.5" customHeight="1" x14ac:dyDescent="0.35">
      <c r="A42" s="714"/>
      <c r="B42" s="711">
        <v>13</v>
      </c>
      <c r="C42" s="1188" t="s">
        <v>3570</v>
      </c>
      <c r="D42" s="1189"/>
      <c r="E42" s="1189"/>
      <c r="F42" s="1189"/>
      <c r="G42" s="1189"/>
      <c r="H42" s="1189"/>
      <c r="I42" s="1190"/>
      <c r="J42" s="714"/>
    </row>
    <row r="43" spans="1:10" s="635" customFormat="1" ht="128.25" customHeight="1" x14ac:dyDescent="0.35">
      <c r="A43" s="714"/>
      <c r="B43" s="711">
        <v>14</v>
      </c>
      <c r="C43" s="235" t="s">
        <v>846</v>
      </c>
      <c r="D43" s="92" t="s">
        <v>3571</v>
      </c>
      <c r="E43" s="236" t="s">
        <v>878</v>
      </c>
      <c r="F43" s="487" t="s">
        <v>3572</v>
      </c>
      <c r="G43" s="488" t="s">
        <v>3573</v>
      </c>
      <c r="H43" s="490" t="s">
        <v>3574</v>
      </c>
      <c r="I43" s="605" t="s">
        <v>878</v>
      </c>
      <c r="J43" s="714"/>
    </row>
    <row r="44" spans="1:10" s="635" customFormat="1" ht="25.5" customHeight="1" x14ac:dyDescent="0.45">
      <c r="A44" s="714"/>
      <c r="B44" s="711">
        <v>15</v>
      </c>
      <c r="C44" s="235" t="s">
        <v>3575</v>
      </c>
      <c r="D44" s="92" t="s">
        <v>3576</v>
      </c>
      <c r="E44" s="236" t="s">
        <v>878</v>
      </c>
      <c r="F44" s="487" t="s">
        <v>3577</v>
      </c>
      <c r="G44" s="488" t="s">
        <v>3578</v>
      </c>
      <c r="H44" s="489"/>
      <c r="I44" s="605" t="s">
        <v>878</v>
      </c>
      <c r="J44" s="714"/>
    </row>
    <row r="45" spans="1:10" s="635" customFormat="1" ht="25.5" customHeight="1" x14ac:dyDescent="0.45">
      <c r="A45" s="714"/>
      <c r="B45" s="711">
        <v>16</v>
      </c>
      <c r="C45" s="235" t="s">
        <v>3579</v>
      </c>
      <c r="D45" s="92" t="s">
        <v>3580</v>
      </c>
      <c r="E45" s="236" t="s">
        <v>878</v>
      </c>
      <c r="F45" s="487" t="s">
        <v>3581</v>
      </c>
      <c r="G45" s="488" t="s">
        <v>3582</v>
      </c>
      <c r="H45" s="489"/>
      <c r="I45" s="605" t="s">
        <v>878</v>
      </c>
      <c r="J45" s="714"/>
    </row>
    <row r="46" spans="1:10" s="635" customFormat="1" ht="25.5" customHeight="1" x14ac:dyDescent="0.45">
      <c r="A46" s="714"/>
      <c r="B46" s="711">
        <v>17</v>
      </c>
      <c r="C46" s="235" t="s">
        <v>3583</v>
      </c>
      <c r="D46" s="92" t="s">
        <v>3584</v>
      </c>
      <c r="E46" s="92" t="str">
        <f>IFERROR(E45-E44,"")</f>
        <v/>
      </c>
      <c r="F46" s="487" t="s">
        <v>3585</v>
      </c>
      <c r="G46" s="488" t="s">
        <v>3586</v>
      </c>
      <c r="H46" s="489"/>
      <c r="I46" s="605" t="s">
        <v>878</v>
      </c>
      <c r="J46" s="714"/>
    </row>
    <row r="47" spans="1:10" s="635" customFormat="1" ht="25.5" customHeight="1" x14ac:dyDescent="0.45">
      <c r="A47" s="714"/>
      <c r="B47" s="711">
        <v>18</v>
      </c>
      <c r="C47" s="235" t="s">
        <v>3587</v>
      </c>
      <c r="D47" s="92" t="s">
        <v>3588</v>
      </c>
      <c r="E47" s="92" t="str">
        <f>IFERROR(E46/E45,"")</f>
        <v/>
      </c>
      <c r="F47" s="489"/>
      <c r="G47" s="488" t="s">
        <v>3589</v>
      </c>
      <c r="H47" s="489"/>
      <c r="I47" s="605" t="s">
        <v>878</v>
      </c>
      <c r="J47" s="714"/>
    </row>
    <row r="48" spans="1:10" s="635" customFormat="1" ht="35.25" customHeight="1" x14ac:dyDescent="0.45">
      <c r="A48" s="714"/>
      <c r="B48" s="711">
        <v>19</v>
      </c>
      <c r="C48" s="235" t="s">
        <v>3590</v>
      </c>
      <c r="D48" s="92" t="s">
        <v>3591</v>
      </c>
      <c r="E48" s="92"/>
      <c r="F48" s="489"/>
      <c r="G48" s="488" t="s">
        <v>3592</v>
      </c>
      <c r="H48" s="489"/>
      <c r="I48" s="605"/>
      <c r="J48" s="714"/>
    </row>
    <row r="49" spans="1:10" s="635" customFormat="1" ht="25.5" customHeight="1" x14ac:dyDescent="0.45">
      <c r="A49" s="714"/>
      <c r="B49" s="711">
        <v>20</v>
      </c>
      <c r="C49" s="235" t="s">
        <v>3593</v>
      </c>
      <c r="D49" s="92" t="s">
        <v>3594</v>
      </c>
      <c r="E49" s="92"/>
      <c r="F49" s="487" t="s">
        <v>3595</v>
      </c>
      <c r="G49" s="488" t="s">
        <v>3596</v>
      </c>
      <c r="H49" s="489"/>
      <c r="I49" s="605" t="s">
        <v>878</v>
      </c>
      <c r="J49" s="714"/>
    </row>
    <row r="50" spans="1:10" s="635" customFormat="1" ht="25.5" customHeight="1" x14ac:dyDescent="0.45">
      <c r="A50" s="714"/>
      <c r="B50" s="711">
        <v>21</v>
      </c>
      <c r="C50" s="235" t="s">
        <v>3597</v>
      </c>
      <c r="D50" s="92" t="s">
        <v>3598</v>
      </c>
      <c r="E50" s="92" t="str">
        <f>IFERROR(E44+E49,"")</f>
        <v/>
      </c>
      <c r="F50" s="487" t="s">
        <v>3599</v>
      </c>
      <c r="G50" s="488" t="s">
        <v>3600</v>
      </c>
      <c r="H50" s="489"/>
      <c r="I50" s="605" t="s">
        <v>878</v>
      </c>
      <c r="J50" s="714"/>
    </row>
    <row r="51" spans="1:10" s="635" customFormat="1" ht="25.5" customHeight="1" x14ac:dyDescent="0.45">
      <c r="A51" s="714"/>
      <c r="B51" s="711">
        <v>22</v>
      </c>
      <c r="C51" s="235" t="s">
        <v>3601</v>
      </c>
      <c r="D51" s="92" t="s">
        <v>3602</v>
      </c>
      <c r="E51" s="92" t="str">
        <f>IFERROR(E38+E50,"")</f>
        <v/>
      </c>
      <c r="F51" s="487" t="s">
        <v>3603</v>
      </c>
      <c r="G51" s="488" t="s">
        <v>3604</v>
      </c>
      <c r="H51" s="489"/>
      <c r="I51" s="605" t="s">
        <v>878</v>
      </c>
      <c r="J51" s="714"/>
    </row>
    <row r="52" spans="1:10" s="635" customFormat="1" ht="24.75" hidden="1" customHeight="1" x14ac:dyDescent="0.35">
      <c r="A52" s="714"/>
      <c r="B52" s="757"/>
      <c r="C52" s="714"/>
      <c r="D52" s="714"/>
      <c r="E52" s="714"/>
      <c r="F52" s="717" t="s">
        <v>3605</v>
      </c>
      <c r="G52" s="717" t="s">
        <v>3606</v>
      </c>
      <c r="H52" s="490" t="s">
        <v>3607</v>
      </c>
      <c r="I52" s="714"/>
      <c r="J52" s="714"/>
    </row>
    <row r="53" spans="1:10" s="635" customFormat="1" ht="34.5" hidden="1" customHeight="1" x14ac:dyDescent="0.35">
      <c r="A53" s="714"/>
      <c r="B53" s="757"/>
      <c r="C53" s="714"/>
      <c r="D53" s="714"/>
      <c r="E53" s="714"/>
      <c r="F53" s="717" t="s">
        <v>3608</v>
      </c>
      <c r="G53" s="717"/>
      <c r="H53" s="490" t="s">
        <v>3609</v>
      </c>
      <c r="I53" s="714"/>
      <c r="J53" s="714"/>
    </row>
    <row r="54" spans="1:10" s="635" customFormat="1" ht="36" hidden="1" customHeight="1" x14ac:dyDescent="0.35">
      <c r="A54" s="714"/>
      <c r="B54" s="757"/>
      <c r="C54" s="714"/>
      <c r="D54" s="714"/>
      <c r="E54" s="714"/>
      <c r="F54" s="717" t="s">
        <v>3610</v>
      </c>
      <c r="G54" s="717" t="s">
        <v>3611</v>
      </c>
      <c r="H54" s="490"/>
      <c r="I54" s="714"/>
      <c r="J54" s="714"/>
    </row>
    <row r="55" spans="1:10" s="635" customFormat="1" ht="36" customHeight="1" x14ac:dyDescent="0.45">
      <c r="A55" s="714"/>
      <c r="B55" s="711">
        <v>23</v>
      </c>
      <c r="C55" s="235" t="s">
        <v>3612</v>
      </c>
      <c r="D55" s="92" t="s">
        <v>3613</v>
      </c>
      <c r="E55" s="92"/>
      <c r="F55" s="489"/>
      <c r="G55" s="488" t="s">
        <v>3614</v>
      </c>
      <c r="H55" s="490" t="s">
        <v>3615</v>
      </c>
      <c r="I55" s="605"/>
      <c r="J55" s="714"/>
    </row>
    <row r="56" spans="1:10" s="635" customFormat="1" ht="36" customHeight="1" x14ac:dyDescent="0.45">
      <c r="A56" s="714"/>
      <c r="B56" s="711">
        <v>24</v>
      </c>
      <c r="C56" s="235" t="s">
        <v>3616</v>
      </c>
      <c r="D56" s="92" t="s">
        <v>3617</v>
      </c>
      <c r="E56" s="92" t="str">
        <f>IFERROR(E46/#REF!,"")</f>
        <v/>
      </c>
      <c r="F56" s="489"/>
      <c r="G56" s="488" t="s">
        <v>3618</v>
      </c>
      <c r="H56" s="490" t="s">
        <v>3619</v>
      </c>
      <c r="I56" s="605" t="s">
        <v>878</v>
      </c>
      <c r="J56" s="714"/>
    </row>
    <row r="57" spans="1:10" s="635" customFormat="1" ht="36" customHeight="1" x14ac:dyDescent="0.45">
      <c r="A57" s="714"/>
      <c r="B57" s="711">
        <v>25</v>
      </c>
      <c r="C57" s="235" t="s">
        <v>3620</v>
      </c>
      <c r="D57" s="92" t="s">
        <v>3621</v>
      </c>
      <c r="E57" s="92" t="str">
        <f>IFERROR(E54/#REF!,"")</f>
        <v/>
      </c>
      <c r="F57" s="489"/>
      <c r="G57" s="488" t="s">
        <v>3622</v>
      </c>
      <c r="H57" s="490" t="s">
        <v>3623</v>
      </c>
      <c r="I57" s="605" t="s">
        <v>878</v>
      </c>
      <c r="J57" s="714"/>
    </row>
    <row r="58" spans="1:10" s="635" customFormat="1" ht="25.5" customHeight="1" x14ac:dyDescent="0.35">
      <c r="A58" s="714"/>
      <c r="B58" s="711">
        <v>26</v>
      </c>
      <c r="C58" s="1182" t="s">
        <v>2827</v>
      </c>
      <c r="D58" s="1183"/>
      <c r="E58" s="1183"/>
      <c r="F58" s="1183"/>
      <c r="G58" s="1183"/>
      <c r="H58" s="1183"/>
      <c r="I58" s="1184"/>
      <c r="J58" s="714"/>
    </row>
    <row r="59" spans="1:10" s="635" customFormat="1" ht="113.25" customHeight="1" x14ac:dyDescent="0.35">
      <c r="A59" s="714"/>
      <c r="B59" s="711">
        <v>27</v>
      </c>
      <c r="C59" s="235" t="s">
        <v>846</v>
      </c>
      <c r="D59" s="92" t="s">
        <v>3624</v>
      </c>
      <c r="E59" s="236"/>
      <c r="F59" s="487" t="s">
        <v>3625</v>
      </c>
      <c r="G59" s="488" t="s">
        <v>3626</v>
      </c>
      <c r="H59" s="490" t="s">
        <v>3627</v>
      </c>
      <c r="I59" s="605" t="s">
        <v>878</v>
      </c>
      <c r="J59" s="714"/>
    </row>
    <row r="60" spans="1:10" s="635" customFormat="1" ht="25.5" customHeight="1" x14ac:dyDescent="0.45">
      <c r="A60" s="714"/>
      <c r="B60" s="711">
        <v>28</v>
      </c>
      <c r="C60" s="235" t="s">
        <v>3628</v>
      </c>
      <c r="D60" s="92" t="s">
        <v>3629</v>
      </c>
      <c r="E60" s="236" t="s">
        <v>878</v>
      </c>
      <c r="F60" s="487" t="s">
        <v>3630</v>
      </c>
      <c r="G60" s="488" t="s">
        <v>3631</v>
      </c>
      <c r="H60" s="489"/>
      <c r="I60" s="605" t="s">
        <v>878</v>
      </c>
      <c r="J60" s="714"/>
    </row>
    <row r="61" spans="1:10" s="635" customFormat="1" ht="25.5" customHeight="1" x14ac:dyDescent="0.45">
      <c r="A61" s="742"/>
      <c r="B61" s="711">
        <v>29</v>
      </c>
      <c r="C61" s="235" t="s">
        <v>3632</v>
      </c>
      <c r="D61" s="92" t="s">
        <v>3633</v>
      </c>
      <c r="E61" s="107"/>
      <c r="F61" s="487" t="s">
        <v>3634</v>
      </c>
      <c r="G61" s="488" t="s">
        <v>3635</v>
      </c>
      <c r="H61" s="489"/>
      <c r="I61" s="605" t="s">
        <v>878</v>
      </c>
      <c r="J61" s="742"/>
    </row>
    <row r="62" spans="1:10" s="635" customFormat="1" ht="25.5" customHeight="1" x14ac:dyDescent="0.45">
      <c r="A62" s="714"/>
      <c r="B62" s="711">
        <v>30</v>
      </c>
      <c r="C62" s="235" t="s">
        <v>3583</v>
      </c>
      <c r="D62" s="92" t="s">
        <v>3636</v>
      </c>
      <c r="E62" s="92" t="str">
        <f>IFERROR(E61-E60,"")</f>
        <v/>
      </c>
      <c r="F62" s="487" t="s">
        <v>3637</v>
      </c>
      <c r="G62" s="488" t="s">
        <v>3638</v>
      </c>
      <c r="H62" s="489"/>
      <c r="I62" s="605" t="s">
        <v>878</v>
      </c>
      <c r="J62" s="714"/>
    </row>
    <row r="63" spans="1:10" s="635" customFormat="1" ht="85.5" customHeight="1" x14ac:dyDescent="0.45">
      <c r="A63" s="714"/>
      <c r="B63" s="711">
        <v>31</v>
      </c>
      <c r="C63" s="235" t="s">
        <v>3587</v>
      </c>
      <c r="D63" s="92" t="s">
        <v>3639</v>
      </c>
      <c r="E63" s="92" t="str">
        <f>IFERROR(E62/E61,"")</f>
        <v/>
      </c>
      <c r="F63" s="489"/>
      <c r="G63" s="488" t="s">
        <v>3640</v>
      </c>
      <c r="H63" s="490" t="s">
        <v>3641</v>
      </c>
      <c r="I63" s="605" t="s">
        <v>878</v>
      </c>
      <c r="J63" s="714"/>
    </row>
    <row r="64" spans="1:10" s="635" customFormat="1" ht="35.25" customHeight="1" x14ac:dyDescent="0.45">
      <c r="A64" s="714"/>
      <c r="B64" s="711">
        <v>32</v>
      </c>
      <c r="C64" s="235" t="s">
        <v>3590</v>
      </c>
      <c r="D64" s="92" t="s">
        <v>3642</v>
      </c>
      <c r="E64" s="92"/>
      <c r="F64" s="489"/>
      <c r="G64" s="488" t="s">
        <v>3643</v>
      </c>
      <c r="H64" s="489"/>
      <c r="I64" s="605"/>
      <c r="J64" s="714"/>
    </row>
    <row r="65" spans="2:9" s="635" customFormat="1" ht="25.5" customHeight="1" x14ac:dyDescent="0.45">
      <c r="B65" s="711">
        <v>33</v>
      </c>
      <c r="C65" s="235" t="s">
        <v>3644</v>
      </c>
      <c r="D65" s="92" t="s">
        <v>3645</v>
      </c>
      <c r="E65" s="92" t="str">
        <f>IFERROR(E60+E38,"")</f>
        <v/>
      </c>
      <c r="F65" s="487" t="s">
        <v>3646</v>
      </c>
      <c r="G65" s="488" t="s">
        <v>3647</v>
      </c>
      <c r="H65" s="489"/>
      <c r="I65" s="605" t="s">
        <v>878</v>
      </c>
    </row>
    <row r="66" spans="2:9" s="468" customFormat="1" ht="30.75" hidden="1" customHeight="1" x14ac:dyDescent="0.35">
      <c r="B66" s="712"/>
      <c r="F66" s="491" t="s">
        <v>3648</v>
      </c>
      <c r="G66" s="491" t="s">
        <v>3649</v>
      </c>
      <c r="H66" s="491" t="s">
        <v>3650</v>
      </c>
    </row>
    <row r="67" spans="2:9" s="468" customFormat="1" ht="30.75" hidden="1" customHeight="1" x14ac:dyDescent="0.35">
      <c r="B67" s="712"/>
      <c r="F67" s="491" t="s">
        <v>3651</v>
      </c>
      <c r="G67" s="491" t="s">
        <v>3652</v>
      </c>
      <c r="H67" s="491" t="s">
        <v>3653</v>
      </c>
    </row>
    <row r="68" spans="2:9" s="468" customFormat="1" ht="30.75" hidden="1" customHeight="1" x14ac:dyDescent="0.35">
      <c r="B68" s="712"/>
      <c r="F68" s="491" t="s">
        <v>3654</v>
      </c>
      <c r="G68" s="491" t="s">
        <v>3655</v>
      </c>
      <c r="H68" s="491"/>
    </row>
    <row r="69" spans="2:9" s="635" customFormat="1" ht="30.75" customHeight="1" x14ac:dyDescent="0.45">
      <c r="B69" s="711">
        <v>34</v>
      </c>
      <c r="C69" s="235" t="s">
        <v>3612</v>
      </c>
      <c r="D69" s="92" t="s">
        <v>3656</v>
      </c>
      <c r="E69" s="92"/>
      <c r="F69" s="489"/>
      <c r="G69" s="488" t="s">
        <v>3657</v>
      </c>
      <c r="H69" s="490" t="s">
        <v>3658</v>
      </c>
      <c r="I69" s="605"/>
    </row>
    <row r="70" spans="2:9" s="635" customFormat="1" ht="30.75" customHeight="1" x14ac:dyDescent="0.45">
      <c r="B70" s="711">
        <v>35</v>
      </c>
      <c r="C70" s="235" t="s">
        <v>3659</v>
      </c>
      <c r="D70" s="92" t="s">
        <v>3660</v>
      </c>
      <c r="E70" s="92" t="str">
        <f>IFERROR(E60/#REF!,"")</f>
        <v/>
      </c>
      <c r="F70" s="489"/>
      <c r="G70" s="488" t="s">
        <v>3661</v>
      </c>
      <c r="H70" s="490" t="s">
        <v>3662</v>
      </c>
      <c r="I70" s="605" t="s">
        <v>878</v>
      </c>
    </row>
    <row r="71" spans="2:9" s="635" customFormat="1" ht="25.5" customHeight="1" x14ac:dyDescent="0.35">
      <c r="B71" s="711">
        <v>36</v>
      </c>
      <c r="C71" s="1182" t="s">
        <v>3663</v>
      </c>
      <c r="D71" s="1183"/>
      <c r="E71" s="1183"/>
      <c r="F71" s="1183"/>
      <c r="G71" s="1183"/>
      <c r="H71" s="1183"/>
      <c r="I71" s="1184"/>
    </row>
    <row r="72" spans="2:9" s="635" customFormat="1" ht="25.5" customHeight="1" x14ac:dyDescent="0.45">
      <c r="B72" s="711">
        <v>37</v>
      </c>
      <c r="C72" s="235" t="s">
        <v>3664</v>
      </c>
      <c r="D72" s="92" t="s">
        <v>3665</v>
      </c>
      <c r="E72" s="92" t="str">
        <f>IFERROR(#REF!/#REF!,"")</f>
        <v/>
      </c>
      <c r="F72" s="489"/>
      <c r="G72" s="488" t="s">
        <v>3666</v>
      </c>
      <c r="H72" s="489"/>
      <c r="I72" s="605" t="s">
        <v>878</v>
      </c>
    </row>
    <row r="73" spans="2:9" s="635" customFormat="1" ht="25.5" customHeight="1" x14ac:dyDescent="0.35">
      <c r="B73" s="711">
        <v>38</v>
      </c>
      <c r="C73" s="1182" t="s">
        <v>2831</v>
      </c>
      <c r="D73" s="1183"/>
      <c r="E73" s="1183"/>
      <c r="F73" s="1183"/>
      <c r="G73" s="1183"/>
      <c r="H73" s="1183"/>
      <c r="I73" s="1184"/>
    </row>
    <row r="74" spans="2:9" s="635" customFormat="1" ht="113.25" customHeight="1" x14ac:dyDescent="0.35">
      <c r="B74" s="711">
        <v>39</v>
      </c>
      <c r="C74" s="467" t="s">
        <v>3667</v>
      </c>
      <c r="D74" s="92" t="s">
        <v>3668</v>
      </c>
      <c r="E74" s="237" t="s">
        <v>878</v>
      </c>
      <c r="F74" s="487" t="s">
        <v>3669</v>
      </c>
      <c r="G74" s="488" t="s">
        <v>3670</v>
      </c>
      <c r="H74" s="490" t="s">
        <v>3671</v>
      </c>
      <c r="I74" s="605" t="s">
        <v>878</v>
      </c>
    </row>
    <row r="75" spans="2:9" s="635" customFormat="1" ht="25.5" customHeight="1" x14ac:dyDescent="0.45">
      <c r="B75" s="711">
        <v>40</v>
      </c>
      <c r="C75" s="235" t="s">
        <v>3628</v>
      </c>
      <c r="D75" s="92" t="s">
        <v>3672</v>
      </c>
      <c r="E75" s="237" t="s">
        <v>878</v>
      </c>
      <c r="F75" s="487" t="s">
        <v>3673</v>
      </c>
      <c r="G75" s="488" t="s">
        <v>3674</v>
      </c>
      <c r="H75" s="489"/>
      <c r="I75" s="605" t="s">
        <v>878</v>
      </c>
    </row>
    <row r="76" spans="2:9" s="635" customFormat="1" ht="25.5" customHeight="1" x14ac:dyDescent="0.45">
      <c r="B76" s="711">
        <v>41</v>
      </c>
      <c r="C76" s="235" t="s">
        <v>3675</v>
      </c>
      <c r="D76" s="92" t="s">
        <v>3676</v>
      </c>
      <c r="E76" s="237"/>
      <c r="F76" s="487" t="s">
        <v>3677</v>
      </c>
      <c r="G76" s="488" t="s">
        <v>3678</v>
      </c>
      <c r="H76" s="489"/>
      <c r="I76" s="605"/>
    </row>
    <row r="77" spans="2:9" s="635" customFormat="1" ht="36" customHeight="1" x14ac:dyDescent="0.45">
      <c r="B77" s="711">
        <v>42</v>
      </c>
      <c r="C77" s="235" t="s">
        <v>3679</v>
      </c>
      <c r="D77" s="92" t="s">
        <v>3680</v>
      </c>
      <c r="E77" s="237"/>
      <c r="F77" s="487" t="s">
        <v>3681</v>
      </c>
      <c r="G77" s="488" t="s">
        <v>3682</v>
      </c>
      <c r="H77" s="489"/>
      <c r="I77" s="605"/>
    </row>
    <row r="78" spans="2:9" s="635" customFormat="1" ht="25.5" hidden="1" customHeight="1" x14ac:dyDescent="0.35">
      <c r="B78" s="757"/>
      <c r="C78" s="714"/>
      <c r="D78" s="714"/>
      <c r="E78" s="714"/>
      <c r="F78" s="487" t="s">
        <v>3683</v>
      </c>
      <c r="G78" s="488" t="s">
        <v>3684</v>
      </c>
      <c r="H78" s="490" t="s">
        <v>3685</v>
      </c>
      <c r="I78" s="714"/>
    </row>
    <row r="79" spans="2:9" s="635" customFormat="1" ht="25.5" hidden="1" customHeight="1" x14ac:dyDescent="0.35">
      <c r="B79" s="757"/>
      <c r="C79" s="714"/>
      <c r="D79" s="714"/>
      <c r="E79" s="714"/>
      <c r="F79" s="487" t="s">
        <v>3686</v>
      </c>
      <c r="G79" s="488" t="s">
        <v>3687</v>
      </c>
      <c r="H79" s="490" t="s">
        <v>3688</v>
      </c>
      <c r="I79" s="714"/>
    </row>
    <row r="80" spans="2:9" s="635" customFormat="1" ht="25.5" hidden="1" customHeight="1" x14ac:dyDescent="0.35">
      <c r="B80" s="757"/>
      <c r="C80" s="714"/>
      <c r="D80" s="714"/>
      <c r="E80" s="714"/>
      <c r="F80" s="487" t="s">
        <v>3689</v>
      </c>
      <c r="G80" s="488" t="s">
        <v>3690</v>
      </c>
      <c r="H80" s="490"/>
      <c r="I80" s="714"/>
    </row>
    <row r="81" spans="2:9" s="635" customFormat="1" ht="38.25" customHeight="1" x14ac:dyDescent="0.45">
      <c r="B81" s="711">
        <v>43</v>
      </c>
      <c r="C81" s="467" t="s">
        <v>3691</v>
      </c>
      <c r="D81" s="92" t="s">
        <v>3692</v>
      </c>
      <c r="E81" s="237"/>
      <c r="F81" s="489"/>
      <c r="G81" s="488" t="s">
        <v>3693</v>
      </c>
      <c r="H81" s="490" t="s">
        <v>3694</v>
      </c>
      <c r="I81" s="605"/>
    </row>
    <row r="82" spans="2:9" s="635" customFormat="1" ht="38.25" customHeight="1" x14ac:dyDescent="0.45">
      <c r="B82" s="711">
        <v>44</v>
      </c>
      <c r="C82" s="467" t="s">
        <v>3695</v>
      </c>
      <c r="D82" s="92" t="s">
        <v>3696</v>
      </c>
      <c r="E82" s="237"/>
      <c r="F82" s="489"/>
      <c r="G82" s="488" t="s">
        <v>3697</v>
      </c>
      <c r="H82" s="490" t="s">
        <v>3698</v>
      </c>
      <c r="I82" s="605"/>
    </row>
    <row r="83" spans="2:9" s="635" customFormat="1" ht="38.25" customHeight="1" x14ac:dyDescent="0.45">
      <c r="B83" s="711">
        <v>45</v>
      </c>
      <c r="C83" s="467" t="s">
        <v>3699</v>
      </c>
      <c r="D83" s="92" t="s">
        <v>3700</v>
      </c>
      <c r="E83" s="237"/>
      <c r="F83" s="489"/>
      <c r="G83" s="488" t="s">
        <v>3701</v>
      </c>
      <c r="H83" s="490" t="s">
        <v>3702</v>
      </c>
      <c r="I83" s="605"/>
    </row>
    <row r="84" spans="2:9" s="635" customFormat="1" ht="38.25" customHeight="1" x14ac:dyDescent="0.45">
      <c r="B84" s="711">
        <v>46</v>
      </c>
      <c r="C84" s="467" t="s">
        <v>3703</v>
      </c>
      <c r="D84" s="92" t="s">
        <v>3704</v>
      </c>
      <c r="E84" s="237"/>
      <c r="F84" s="489"/>
      <c r="G84" s="488" t="s">
        <v>3705</v>
      </c>
      <c r="H84" s="490" t="s">
        <v>3706</v>
      </c>
      <c r="I84" s="605"/>
    </row>
    <row r="85" spans="2:9" s="635" customFormat="1" ht="25.5" customHeight="1" x14ac:dyDescent="0.35">
      <c r="B85" s="711">
        <v>47</v>
      </c>
      <c r="C85" s="1182" t="s">
        <v>2834</v>
      </c>
      <c r="D85" s="1183"/>
      <c r="E85" s="1183"/>
      <c r="F85" s="1183"/>
      <c r="G85" s="1183"/>
      <c r="H85" s="1183"/>
      <c r="I85" s="1183"/>
    </row>
    <row r="86" spans="2:9" s="635" customFormat="1" ht="118.5" customHeight="1" x14ac:dyDescent="0.35">
      <c r="B86" s="711">
        <v>48</v>
      </c>
      <c r="C86" s="467" t="s">
        <v>3667</v>
      </c>
      <c r="D86" s="92" t="s">
        <v>3707</v>
      </c>
      <c r="E86" s="237" t="s">
        <v>878</v>
      </c>
      <c r="F86" s="492" t="s">
        <v>3708</v>
      </c>
      <c r="G86" s="488" t="s">
        <v>3709</v>
      </c>
      <c r="H86" s="490" t="s">
        <v>3710</v>
      </c>
      <c r="I86" s="605" t="s">
        <v>878</v>
      </c>
    </row>
    <row r="87" spans="2:9" s="635" customFormat="1" ht="25.5" customHeight="1" x14ac:dyDescent="0.45">
      <c r="B87" s="711">
        <v>49</v>
      </c>
      <c r="C87" s="235" t="s">
        <v>3628</v>
      </c>
      <c r="D87" s="92" t="s">
        <v>3711</v>
      </c>
      <c r="E87" s="237" t="s">
        <v>878</v>
      </c>
      <c r="F87" s="492" t="s">
        <v>3712</v>
      </c>
      <c r="G87" s="488" t="s">
        <v>3713</v>
      </c>
      <c r="H87" s="489"/>
      <c r="I87" s="605" t="s">
        <v>878</v>
      </c>
    </row>
    <row r="88" spans="2:9" s="635" customFormat="1" ht="25.5" customHeight="1" x14ac:dyDescent="0.45">
      <c r="B88" s="711">
        <v>50</v>
      </c>
      <c r="C88" s="235" t="s">
        <v>3675</v>
      </c>
      <c r="D88" s="92" t="s">
        <v>3714</v>
      </c>
      <c r="E88" s="237"/>
      <c r="F88" s="492" t="s">
        <v>3715</v>
      </c>
      <c r="G88" s="488" t="s">
        <v>3716</v>
      </c>
      <c r="H88" s="489"/>
      <c r="I88" s="605"/>
    </row>
    <row r="89" spans="2:9" s="635" customFormat="1" ht="25.5" customHeight="1" x14ac:dyDescent="0.45">
      <c r="B89" s="711">
        <v>51</v>
      </c>
      <c r="C89" s="235" t="s">
        <v>3717</v>
      </c>
      <c r="D89" s="92" t="s">
        <v>3718</v>
      </c>
      <c r="E89" s="238" t="str">
        <f>IFERROR(E86+E38,"")</f>
        <v/>
      </c>
      <c r="F89" s="492" t="s">
        <v>3719</v>
      </c>
      <c r="G89" s="488" t="s">
        <v>3720</v>
      </c>
      <c r="H89" s="489"/>
      <c r="I89" s="605" t="s">
        <v>878</v>
      </c>
    </row>
    <row r="90" spans="2:9" s="635" customFormat="1" ht="36.75" customHeight="1" x14ac:dyDescent="0.45">
      <c r="B90" s="711">
        <v>52</v>
      </c>
      <c r="C90" s="235" t="s">
        <v>3721</v>
      </c>
      <c r="D90" s="92" t="s">
        <v>3722</v>
      </c>
      <c r="E90" s="238"/>
      <c r="F90" s="492" t="s">
        <v>3723</v>
      </c>
      <c r="G90" s="488" t="s">
        <v>3724</v>
      </c>
      <c r="H90" s="489"/>
      <c r="I90" s="605"/>
    </row>
    <row r="91" spans="2:9" s="635" customFormat="1" ht="25.5" hidden="1" customHeight="1" x14ac:dyDescent="0.35">
      <c r="B91" s="757"/>
      <c r="C91" s="714"/>
      <c r="D91" s="714"/>
      <c r="E91" s="714"/>
      <c r="F91" s="492" t="s">
        <v>3725</v>
      </c>
      <c r="G91" s="488" t="s">
        <v>3726</v>
      </c>
      <c r="H91" s="490" t="s">
        <v>3727</v>
      </c>
      <c r="I91" s="714"/>
    </row>
    <row r="92" spans="2:9" s="635" customFormat="1" ht="25.5" hidden="1" customHeight="1" x14ac:dyDescent="0.35">
      <c r="B92" s="757"/>
      <c r="C92" s="714"/>
      <c r="D92" s="714"/>
      <c r="E92" s="714"/>
      <c r="F92" s="492" t="s">
        <v>3728</v>
      </c>
      <c r="G92" s="488" t="s">
        <v>3729</v>
      </c>
      <c r="H92" s="490"/>
      <c r="I92" s="714"/>
    </row>
    <row r="93" spans="2:9" s="635" customFormat="1" ht="25.5" hidden="1" customHeight="1" x14ac:dyDescent="0.35">
      <c r="B93" s="757"/>
      <c r="C93" s="714"/>
      <c r="D93" s="714"/>
      <c r="E93" s="714"/>
      <c r="F93" s="492" t="s">
        <v>3730</v>
      </c>
      <c r="G93" s="488" t="s">
        <v>3731</v>
      </c>
      <c r="H93" s="490" t="s">
        <v>3732</v>
      </c>
      <c r="I93" s="714"/>
    </row>
    <row r="94" spans="2:9" s="635" customFormat="1" ht="25.5" hidden="1" customHeight="1" x14ac:dyDescent="0.35">
      <c r="B94" s="757"/>
      <c r="C94" s="714"/>
      <c r="D94" s="714"/>
      <c r="E94" s="714"/>
      <c r="F94" s="492" t="s">
        <v>3733</v>
      </c>
      <c r="G94" s="488" t="s">
        <v>3734</v>
      </c>
      <c r="H94" s="490"/>
      <c r="I94" s="714"/>
    </row>
    <row r="95" spans="2:9" s="635" customFormat="1" ht="25.5" customHeight="1" x14ac:dyDescent="0.45">
      <c r="B95" s="711">
        <v>53</v>
      </c>
      <c r="C95" s="467" t="s">
        <v>3735</v>
      </c>
      <c r="D95" s="92" t="s">
        <v>3736</v>
      </c>
      <c r="E95" s="237" t="str">
        <f>IFERROR(E91/#REF!,"")</f>
        <v/>
      </c>
      <c r="F95" s="489"/>
      <c r="G95" s="488" t="s">
        <v>3737</v>
      </c>
      <c r="H95" s="490" t="s">
        <v>3738</v>
      </c>
      <c r="I95" s="605" t="s">
        <v>878</v>
      </c>
    </row>
    <row r="96" spans="2:9" s="635" customFormat="1" ht="25.5" customHeight="1" x14ac:dyDescent="0.45">
      <c r="B96" s="711">
        <v>54</v>
      </c>
      <c r="C96" s="467" t="s">
        <v>3739</v>
      </c>
      <c r="D96" s="92" t="s">
        <v>3740</v>
      </c>
      <c r="E96" s="237" t="str">
        <f>IFERROR(E92/#REF!,"")</f>
        <v/>
      </c>
      <c r="F96" s="489"/>
      <c r="G96" s="488" t="s">
        <v>3741</v>
      </c>
      <c r="H96" s="490" t="s">
        <v>3742</v>
      </c>
      <c r="I96" s="605" t="s">
        <v>878</v>
      </c>
    </row>
    <row r="97" spans="2:9" s="635" customFormat="1" ht="25.5" customHeight="1" x14ac:dyDescent="0.45">
      <c r="B97" s="711">
        <v>55</v>
      </c>
      <c r="C97" s="467" t="s">
        <v>3699</v>
      </c>
      <c r="D97" s="92" t="s">
        <v>3743</v>
      </c>
      <c r="E97" s="237"/>
      <c r="F97" s="489"/>
      <c r="G97" s="488" t="s">
        <v>3744</v>
      </c>
      <c r="H97" s="490" t="s">
        <v>3745</v>
      </c>
      <c r="I97" s="605"/>
    </row>
    <row r="98" spans="2:9" s="635" customFormat="1" ht="32.25" customHeight="1" x14ac:dyDescent="0.45">
      <c r="B98" s="711">
        <v>56</v>
      </c>
      <c r="C98" s="467" t="s">
        <v>3746</v>
      </c>
      <c r="D98" s="92" t="s">
        <v>3747</v>
      </c>
      <c r="E98" s="237"/>
      <c r="F98" s="489"/>
      <c r="G98" s="488" t="s">
        <v>3748</v>
      </c>
      <c r="H98" s="490" t="s">
        <v>3749</v>
      </c>
      <c r="I98" s="605"/>
    </row>
    <row r="99" spans="2:9" s="635" customFormat="1" ht="25.5" customHeight="1" x14ac:dyDescent="0.35">
      <c r="B99" s="711">
        <v>57</v>
      </c>
      <c r="C99" s="1182" t="s">
        <v>3750</v>
      </c>
      <c r="D99" s="1183"/>
      <c r="E99" s="1183"/>
      <c r="F99" s="1183"/>
      <c r="G99" s="1183"/>
      <c r="H99" s="1183"/>
      <c r="I99" s="1184"/>
    </row>
    <row r="100" spans="2:9" s="635" customFormat="1" ht="25.5" customHeight="1" x14ac:dyDescent="0.45">
      <c r="B100" s="711">
        <v>58</v>
      </c>
      <c r="C100" s="235" t="s">
        <v>3628</v>
      </c>
      <c r="D100" s="92" t="s">
        <v>3751</v>
      </c>
      <c r="E100" s="236" t="s">
        <v>878</v>
      </c>
      <c r="F100" s="487" t="s">
        <v>3752</v>
      </c>
      <c r="G100" s="488" t="s">
        <v>3753</v>
      </c>
      <c r="H100" s="489"/>
      <c r="I100" s="605" t="s">
        <v>878</v>
      </c>
    </row>
    <row r="101" spans="2:9" s="635" customFormat="1" ht="25.5" customHeight="1" x14ac:dyDescent="0.45">
      <c r="B101" s="711">
        <v>59</v>
      </c>
      <c r="C101" s="235" t="s">
        <v>3675</v>
      </c>
      <c r="D101" s="92" t="s">
        <v>3754</v>
      </c>
      <c r="E101" s="236"/>
      <c r="F101" s="487" t="s">
        <v>3755</v>
      </c>
      <c r="G101" s="488" t="s">
        <v>3756</v>
      </c>
      <c r="H101" s="489"/>
      <c r="I101" s="605"/>
    </row>
    <row r="102" spans="2:9" s="635" customFormat="1" ht="25.5" customHeight="1" x14ac:dyDescent="0.45">
      <c r="B102" s="711">
        <v>60</v>
      </c>
      <c r="C102" s="235" t="s">
        <v>3699</v>
      </c>
      <c r="D102" s="92" t="s">
        <v>3757</v>
      </c>
      <c r="E102" s="236"/>
      <c r="F102" s="489"/>
      <c r="G102" s="488" t="s">
        <v>3758</v>
      </c>
      <c r="H102" s="490" t="s">
        <v>3759</v>
      </c>
      <c r="I102" s="605"/>
    </row>
    <row r="103" spans="2:9" s="635" customFormat="1" ht="35.25" customHeight="1" x14ac:dyDescent="0.45">
      <c r="B103" s="711">
        <v>61</v>
      </c>
      <c r="C103" s="235" t="s">
        <v>3760</v>
      </c>
      <c r="D103" s="92" t="s">
        <v>3761</v>
      </c>
      <c r="E103" s="236" t="str">
        <f>IFERROR(E100/E39,"")</f>
        <v/>
      </c>
      <c r="F103" s="489"/>
      <c r="G103" s="488" t="s">
        <v>3762</v>
      </c>
      <c r="H103" s="490" t="s">
        <v>3763</v>
      </c>
      <c r="I103" s="605" t="s">
        <v>878</v>
      </c>
    </row>
    <row r="104" spans="2:9" s="635" customFormat="1" ht="25.5" customHeight="1" x14ac:dyDescent="0.35">
      <c r="B104" s="711">
        <v>62</v>
      </c>
      <c r="C104" s="1182" t="s">
        <v>3764</v>
      </c>
      <c r="D104" s="1183"/>
      <c r="E104" s="1183"/>
      <c r="F104" s="1183"/>
      <c r="G104" s="1183"/>
      <c r="H104" s="1183"/>
      <c r="I104" s="1184"/>
    </row>
    <row r="105" spans="2:9" s="635" customFormat="1" ht="101.25" customHeight="1" x14ac:dyDescent="0.35">
      <c r="B105" s="711">
        <v>63</v>
      </c>
      <c r="C105" s="235" t="s">
        <v>846</v>
      </c>
      <c r="D105" s="92" t="s">
        <v>3765</v>
      </c>
      <c r="E105" s="236" t="s">
        <v>878</v>
      </c>
      <c r="F105" s="487" t="s">
        <v>3766</v>
      </c>
      <c r="G105" s="488" t="s">
        <v>3767</v>
      </c>
      <c r="H105" s="490" t="s">
        <v>3768</v>
      </c>
      <c r="I105" s="605" t="s">
        <v>878</v>
      </c>
    </row>
    <row r="106" spans="2:9" s="635" customFormat="1" ht="25.5" customHeight="1" x14ac:dyDescent="0.45">
      <c r="B106" s="711">
        <v>64</v>
      </c>
      <c r="C106" s="235" t="s">
        <v>3628</v>
      </c>
      <c r="D106" s="92" t="s">
        <v>3769</v>
      </c>
      <c r="E106" s="236" t="s">
        <v>878</v>
      </c>
      <c r="F106" s="487" t="s">
        <v>3770</v>
      </c>
      <c r="G106" s="488" t="s">
        <v>3771</v>
      </c>
      <c r="H106" s="489"/>
      <c r="I106" s="605" t="s">
        <v>878</v>
      </c>
    </row>
    <row r="107" spans="2:9" s="635" customFormat="1" ht="25.5" customHeight="1" x14ac:dyDescent="0.45">
      <c r="B107" s="711">
        <v>65</v>
      </c>
      <c r="C107" s="235" t="s">
        <v>3675</v>
      </c>
      <c r="D107" s="92" t="s">
        <v>3772</v>
      </c>
      <c r="E107" s="236"/>
      <c r="F107" s="487" t="s">
        <v>3773</v>
      </c>
      <c r="G107" s="488" t="s">
        <v>3774</v>
      </c>
      <c r="H107" s="489"/>
      <c r="I107" s="605"/>
    </row>
    <row r="108" spans="2:9" s="635" customFormat="1" ht="25.5" customHeight="1" x14ac:dyDescent="0.45">
      <c r="B108" s="711">
        <v>66</v>
      </c>
      <c r="C108" s="235" t="s">
        <v>3699</v>
      </c>
      <c r="D108" s="92" t="s">
        <v>3775</v>
      </c>
      <c r="E108" s="236"/>
      <c r="F108" s="489"/>
      <c r="G108" s="488" t="s">
        <v>3776</v>
      </c>
      <c r="H108" s="490" t="s">
        <v>3777</v>
      </c>
      <c r="I108" s="605"/>
    </row>
    <row r="109" spans="2:9" s="635" customFormat="1" ht="25.5" customHeight="1" x14ac:dyDescent="0.45">
      <c r="B109" s="711">
        <v>67</v>
      </c>
      <c r="C109" s="235" t="s">
        <v>3778</v>
      </c>
      <c r="D109" s="92" t="s">
        <v>3779</v>
      </c>
      <c r="E109" s="92" t="str">
        <f>IFERROR(E105/E40,"")</f>
        <v/>
      </c>
      <c r="F109" s="489"/>
      <c r="G109" s="488" t="s">
        <v>3780</v>
      </c>
      <c r="H109" s="490" t="s">
        <v>3781</v>
      </c>
      <c r="I109" s="605" t="s">
        <v>878</v>
      </c>
    </row>
    <row r="110" spans="2:9" s="635" customFormat="1" ht="25.5" customHeight="1" x14ac:dyDescent="0.45">
      <c r="B110" s="711">
        <v>68</v>
      </c>
      <c r="C110" s="235" t="s">
        <v>3782</v>
      </c>
      <c r="D110" s="92" t="s">
        <v>3783</v>
      </c>
      <c r="E110" s="92" t="str">
        <f>IFERROR(E106/E40,"")</f>
        <v/>
      </c>
      <c r="F110" s="489"/>
      <c r="G110" s="488" t="s">
        <v>3784</v>
      </c>
      <c r="H110" s="490" t="s">
        <v>3785</v>
      </c>
      <c r="I110" s="605" t="s">
        <v>878</v>
      </c>
    </row>
    <row r="111" spans="2:9" s="635" customFormat="1" ht="25.5" customHeight="1" x14ac:dyDescent="0.35">
      <c r="B111" s="711">
        <v>69</v>
      </c>
      <c r="C111" s="1182" t="s">
        <v>2843</v>
      </c>
      <c r="D111" s="1183"/>
      <c r="E111" s="1183"/>
      <c r="F111" s="1183"/>
      <c r="G111" s="1183"/>
      <c r="H111" s="1183"/>
      <c r="I111" s="1184"/>
    </row>
    <row r="112" spans="2:9" s="635" customFormat="1" ht="25.5" customHeight="1" x14ac:dyDescent="0.45">
      <c r="B112" s="711">
        <v>70</v>
      </c>
      <c r="C112" s="235" t="s">
        <v>3628</v>
      </c>
      <c r="D112" s="92" t="s">
        <v>3786</v>
      </c>
      <c r="E112" s="236" t="s">
        <v>878</v>
      </c>
      <c r="F112" s="487" t="s">
        <v>3787</v>
      </c>
      <c r="G112" s="488" t="s">
        <v>3788</v>
      </c>
      <c r="H112" s="489"/>
      <c r="I112" s="605" t="s">
        <v>878</v>
      </c>
    </row>
    <row r="113" spans="2:9" s="635" customFormat="1" ht="36" hidden="1" customHeight="1" x14ac:dyDescent="0.45">
      <c r="B113" s="757"/>
      <c r="C113" s="714"/>
      <c r="D113" s="714"/>
      <c r="E113" s="714"/>
      <c r="F113" s="487" t="s">
        <v>3789</v>
      </c>
      <c r="G113" s="488" t="s">
        <v>3790</v>
      </c>
      <c r="H113" s="489"/>
      <c r="I113" s="714"/>
    </row>
    <row r="114" spans="2:9" s="635" customFormat="1" ht="36" customHeight="1" x14ac:dyDescent="0.45">
      <c r="B114" s="711">
        <v>71</v>
      </c>
      <c r="C114" s="235" t="s">
        <v>3675</v>
      </c>
      <c r="D114" s="92" t="s">
        <v>3791</v>
      </c>
      <c r="E114" s="236" t="s">
        <v>878</v>
      </c>
      <c r="F114" s="487" t="s">
        <v>3792</v>
      </c>
      <c r="G114" s="488" t="s">
        <v>3793</v>
      </c>
      <c r="H114" s="489"/>
      <c r="I114" s="605" t="s">
        <v>878</v>
      </c>
    </row>
    <row r="115" spans="2:9" s="635" customFormat="1" ht="36" customHeight="1" x14ac:dyDescent="0.45">
      <c r="B115" s="711">
        <v>72</v>
      </c>
      <c r="C115" s="235" t="s">
        <v>3699</v>
      </c>
      <c r="D115" s="92" t="s">
        <v>3794</v>
      </c>
      <c r="E115" s="236"/>
      <c r="F115" s="489"/>
      <c r="G115" s="488" t="s">
        <v>3795</v>
      </c>
      <c r="H115" s="490" t="s">
        <v>3796</v>
      </c>
      <c r="I115" s="605"/>
    </row>
    <row r="116" spans="2:9" s="635" customFormat="1" ht="36" customHeight="1" x14ac:dyDescent="0.45">
      <c r="B116" s="711">
        <v>73</v>
      </c>
      <c r="C116" s="235" t="s">
        <v>3659</v>
      </c>
      <c r="D116" s="92" t="s">
        <v>3797</v>
      </c>
      <c r="E116" s="236"/>
      <c r="F116" s="489"/>
      <c r="G116" s="488" t="s">
        <v>3798</v>
      </c>
      <c r="H116" s="490" t="s">
        <v>3799</v>
      </c>
      <c r="I116" s="605"/>
    </row>
    <row r="117" spans="2:9" s="635" customFormat="1" ht="25.5" customHeight="1" x14ac:dyDescent="0.35">
      <c r="B117" s="711">
        <v>74</v>
      </c>
      <c r="C117" s="1185" t="s">
        <v>3800</v>
      </c>
      <c r="D117" s="1186"/>
      <c r="E117" s="1186"/>
      <c r="F117" s="1186"/>
      <c r="G117" s="1186"/>
      <c r="H117" s="1186"/>
      <c r="I117" s="1187"/>
    </row>
    <row r="118" spans="2:9" s="635" customFormat="1" ht="25.5" customHeight="1" x14ac:dyDescent="0.35">
      <c r="B118" s="711">
        <v>75</v>
      </c>
      <c r="C118" s="1188" t="s">
        <v>2845</v>
      </c>
      <c r="D118" s="1189"/>
      <c r="E118" s="1189"/>
      <c r="F118" s="1189"/>
      <c r="G118" s="1189"/>
      <c r="H118" s="1189"/>
      <c r="I118" s="1190"/>
    </row>
    <row r="119" spans="2:9" s="635" customFormat="1" ht="134.25" customHeight="1" x14ac:dyDescent="0.35">
      <c r="B119" s="711">
        <v>76</v>
      </c>
      <c r="C119" s="235" t="s">
        <v>846</v>
      </c>
      <c r="D119" s="92" t="s">
        <v>2123</v>
      </c>
      <c r="E119" s="236" t="s">
        <v>878</v>
      </c>
      <c r="F119" s="487" t="s">
        <v>3801</v>
      </c>
      <c r="G119" s="488" t="s">
        <v>3802</v>
      </c>
      <c r="H119" s="490" t="s">
        <v>3803</v>
      </c>
      <c r="I119" s="605" t="s">
        <v>878</v>
      </c>
    </row>
    <row r="120" spans="2:9" s="635" customFormat="1" ht="25.5" customHeight="1" x14ac:dyDescent="0.45">
      <c r="B120" s="711">
        <v>77</v>
      </c>
      <c r="C120" s="235" t="s">
        <v>3804</v>
      </c>
      <c r="D120" s="92" t="s">
        <v>859</v>
      </c>
      <c r="E120" s="236" t="s">
        <v>878</v>
      </c>
      <c r="F120" s="487" t="s">
        <v>3805</v>
      </c>
      <c r="G120" s="488" t="s">
        <v>3806</v>
      </c>
      <c r="H120" s="489"/>
      <c r="I120" s="605" t="s">
        <v>878</v>
      </c>
    </row>
    <row r="121" spans="2:9" s="635" customFormat="1" ht="25.5" customHeight="1" x14ac:dyDescent="0.45">
      <c r="B121" s="711">
        <v>78</v>
      </c>
      <c r="C121" s="467" t="s">
        <v>3593</v>
      </c>
      <c r="D121" s="92" t="s">
        <v>3807</v>
      </c>
      <c r="E121" s="92"/>
      <c r="F121" s="487" t="s">
        <v>3808</v>
      </c>
      <c r="G121" s="488" t="s">
        <v>3809</v>
      </c>
      <c r="H121" s="489"/>
      <c r="I121" s="605" t="s">
        <v>878</v>
      </c>
    </row>
    <row r="122" spans="2:9" s="635" customFormat="1" ht="25.5" customHeight="1" x14ac:dyDescent="0.45">
      <c r="B122" s="711">
        <v>79</v>
      </c>
      <c r="C122" s="467" t="s">
        <v>3810</v>
      </c>
      <c r="D122" s="92" t="s">
        <v>3811</v>
      </c>
      <c r="E122" s="92" t="str">
        <f>IFERROR(E120+E121,"")</f>
        <v/>
      </c>
      <c r="F122" s="487" t="s">
        <v>3812</v>
      </c>
      <c r="G122" s="488" t="s">
        <v>3813</v>
      </c>
      <c r="H122" s="489"/>
      <c r="I122" s="605" t="s">
        <v>878</v>
      </c>
    </row>
    <row r="123" spans="2:9" s="635" customFormat="1" ht="25.5" customHeight="1" x14ac:dyDescent="0.45">
      <c r="B123" s="711">
        <v>80</v>
      </c>
      <c r="C123" s="467" t="s">
        <v>3814</v>
      </c>
      <c r="D123" s="92" t="s">
        <v>3815</v>
      </c>
      <c r="E123" s="92" t="str">
        <f>IFERROR(+E119/E43,"")</f>
        <v/>
      </c>
      <c r="F123" s="489"/>
      <c r="G123" s="488" t="s">
        <v>3816</v>
      </c>
      <c r="H123" s="489"/>
      <c r="I123" s="605" t="s">
        <v>878</v>
      </c>
    </row>
    <row r="124" spans="2:9" s="635" customFormat="1" ht="25.5" customHeight="1" x14ac:dyDescent="0.45">
      <c r="B124" s="711">
        <v>81</v>
      </c>
      <c r="C124" s="235" t="s">
        <v>3817</v>
      </c>
      <c r="D124" s="92" t="s">
        <v>3818</v>
      </c>
      <c r="E124" s="92" t="str">
        <f>IFERROR(E122/E50,"")</f>
        <v/>
      </c>
      <c r="F124" s="489"/>
      <c r="G124" s="488" t="s">
        <v>3819</v>
      </c>
      <c r="H124" s="489"/>
      <c r="I124" s="605" t="s">
        <v>878</v>
      </c>
    </row>
    <row r="125" spans="2:9" s="635" customFormat="1" ht="80.25" customHeight="1" x14ac:dyDescent="0.45">
      <c r="B125" s="711">
        <v>82</v>
      </c>
      <c r="C125" s="235" t="s">
        <v>3820</v>
      </c>
      <c r="D125" s="92" t="s">
        <v>3821</v>
      </c>
      <c r="E125" s="92" t="str">
        <f>IFERROR(E123/E51,"")</f>
        <v/>
      </c>
      <c r="F125" s="489"/>
      <c r="G125" s="488" t="s">
        <v>3822</v>
      </c>
      <c r="H125" s="490" t="s">
        <v>3823</v>
      </c>
      <c r="I125" s="605" t="s">
        <v>878</v>
      </c>
    </row>
    <row r="126" spans="2:9" s="635" customFormat="1" ht="25.5" hidden="1" customHeight="1" x14ac:dyDescent="0.45">
      <c r="B126" s="757"/>
      <c r="C126" s="714"/>
      <c r="D126" s="714"/>
      <c r="E126" s="714"/>
      <c r="F126" s="489"/>
      <c r="G126" s="717" t="s">
        <v>3824</v>
      </c>
      <c r="H126" s="717" t="s">
        <v>3825</v>
      </c>
      <c r="I126" s="714"/>
    </row>
    <row r="127" spans="2:9" s="635" customFormat="1" ht="32.25" hidden="1" customHeight="1" x14ac:dyDescent="0.45">
      <c r="B127" s="757"/>
      <c r="C127" s="714"/>
      <c r="D127" s="714"/>
      <c r="E127" s="714"/>
      <c r="F127" s="489"/>
      <c r="G127" s="717" t="s">
        <v>3826</v>
      </c>
      <c r="H127" s="717" t="s">
        <v>3827</v>
      </c>
      <c r="I127" s="714"/>
    </row>
    <row r="128" spans="2:9" s="635" customFormat="1" ht="32.25" hidden="1" customHeight="1" x14ac:dyDescent="0.45">
      <c r="B128" s="757"/>
      <c r="C128" s="714"/>
      <c r="D128" s="714"/>
      <c r="E128" s="714"/>
      <c r="F128" s="489"/>
      <c r="G128" s="717" t="s">
        <v>3828</v>
      </c>
      <c r="H128" s="717"/>
      <c r="I128" s="714"/>
    </row>
    <row r="129" spans="2:9" s="635" customFormat="1" ht="33" customHeight="1" x14ac:dyDescent="0.45">
      <c r="B129" s="711">
        <v>83</v>
      </c>
      <c r="C129" s="235" t="s">
        <v>3829</v>
      </c>
      <c r="D129" s="92" t="s">
        <v>3830</v>
      </c>
      <c r="E129" s="92"/>
      <c r="F129" s="489"/>
      <c r="G129" s="488" t="s">
        <v>3831</v>
      </c>
      <c r="H129" s="490" t="s">
        <v>3832</v>
      </c>
      <c r="I129" s="605"/>
    </row>
    <row r="130" spans="2:9" s="635" customFormat="1" ht="33" customHeight="1" x14ac:dyDescent="0.45">
      <c r="B130" s="711">
        <v>84</v>
      </c>
      <c r="C130" s="235" t="s">
        <v>3833</v>
      </c>
      <c r="D130" s="92" t="s">
        <v>3834</v>
      </c>
      <c r="E130" s="92" t="str">
        <f>IFERROR(E120/#REF!,"")</f>
        <v/>
      </c>
      <c r="F130" s="489"/>
      <c r="G130" s="488" t="s">
        <v>3835</v>
      </c>
      <c r="H130" s="490" t="s">
        <v>3836</v>
      </c>
      <c r="I130" s="605" t="s">
        <v>878</v>
      </c>
    </row>
    <row r="131" spans="2:9" s="635" customFormat="1" ht="33" customHeight="1" x14ac:dyDescent="0.45">
      <c r="B131" s="711">
        <v>85</v>
      </c>
      <c r="C131" s="235" t="s">
        <v>3837</v>
      </c>
      <c r="D131" s="536" t="s">
        <v>3838</v>
      </c>
      <c r="E131" s="92" t="str">
        <f>IFERROR(E128/#REF!,"")</f>
        <v/>
      </c>
      <c r="F131" s="489"/>
      <c r="G131" s="488" t="s">
        <v>3839</v>
      </c>
      <c r="H131" s="490" t="s">
        <v>3840</v>
      </c>
      <c r="I131" s="605" t="s">
        <v>878</v>
      </c>
    </row>
    <row r="132" spans="2:9" s="635" customFormat="1" ht="25.5" hidden="1" customHeight="1" x14ac:dyDescent="0.35">
      <c r="B132" s="711">
        <v>86</v>
      </c>
      <c r="C132" s="714"/>
      <c r="D132" s="714"/>
      <c r="E132" s="714"/>
      <c r="F132" s="717"/>
      <c r="G132" s="717"/>
      <c r="H132" s="717"/>
      <c r="I132" s="714"/>
    </row>
    <row r="133" spans="2:9" s="635" customFormat="1" ht="25.5" hidden="1" customHeight="1" x14ac:dyDescent="0.35">
      <c r="B133" s="711">
        <v>87</v>
      </c>
      <c r="C133" s="714"/>
      <c r="D133" s="714"/>
      <c r="E133" s="714"/>
      <c r="F133" s="717"/>
      <c r="G133" s="717"/>
      <c r="H133" s="717"/>
      <c r="I133" s="714"/>
    </row>
    <row r="134" spans="2:9" s="635" customFormat="1" ht="25.5" customHeight="1" x14ac:dyDescent="0.35">
      <c r="B134" s="711">
        <v>86</v>
      </c>
      <c r="C134" s="1182" t="s">
        <v>2831</v>
      </c>
      <c r="D134" s="1183"/>
      <c r="E134" s="1183"/>
      <c r="F134" s="1183"/>
      <c r="G134" s="1183"/>
      <c r="H134" s="1183"/>
      <c r="I134" s="1184"/>
    </row>
    <row r="135" spans="2:9" s="635" customFormat="1" ht="90" customHeight="1" x14ac:dyDescent="0.35">
      <c r="B135" s="711">
        <v>87</v>
      </c>
      <c r="C135" s="235" t="s">
        <v>3841</v>
      </c>
      <c r="D135" s="92" t="s">
        <v>3842</v>
      </c>
      <c r="E135" s="236" t="s">
        <v>878</v>
      </c>
      <c r="F135" s="487" t="s">
        <v>3843</v>
      </c>
      <c r="G135" s="488" t="s">
        <v>3844</v>
      </c>
      <c r="H135" s="490" t="s">
        <v>3845</v>
      </c>
      <c r="I135" s="605" t="s">
        <v>878</v>
      </c>
    </row>
    <row r="136" spans="2:9" s="635" customFormat="1" ht="25.5" customHeight="1" x14ac:dyDescent="0.45">
      <c r="B136" s="711">
        <v>88</v>
      </c>
      <c r="C136" s="235" t="s">
        <v>3846</v>
      </c>
      <c r="D136" s="92" t="s">
        <v>3847</v>
      </c>
      <c r="E136" s="236" t="s">
        <v>878</v>
      </c>
      <c r="F136" s="487" t="s">
        <v>3848</v>
      </c>
      <c r="G136" s="488" t="s">
        <v>3849</v>
      </c>
      <c r="H136" s="489"/>
      <c r="I136" s="605" t="s">
        <v>878</v>
      </c>
    </row>
    <row r="137" spans="2:9" s="635" customFormat="1" ht="25.5" customHeight="1" x14ac:dyDescent="0.45">
      <c r="B137" s="711">
        <v>89</v>
      </c>
      <c r="C137" s="235" t="s">
        <v>3850</v>
      </c>
      <c r="D137" s="92" t="s">
        <v>3851</v>
      </c>
      <c r="E137" s="236" t="s">
        <v>878</v>
      </c>
      <c r="F137" s="487" t="s">
        <v>3852</v>
      </c>
      <c r="G137" s="488" t="s">
        <v>3853</v>
      </c>
      <c r="H137" s="489"/>
      <c r="I137" s="605" t="s">
        <v>878</v>
      </c>
    </row>
    <row r="138" spans="2:9" s="635" customFormat="1" ht="34.5" customHeight="1" x14ac:dyDescent="0.45">
      <c r="B138" s="711">
        <v>90</v>
      </c>
      <c r="C138" s="235" t="s">
        <v>3854</v>
      </c>
      <c r="D138" s="92" t="s">
        <v>3855</v>
      </c>
      <c r="E138" s="92" t="str">
        <f>IFERROR(E136/(E75+E137),"")</f>
        <v/>
      </c>
      <c r="F138" s="489"/>
      <c r="G138" s="488" t="s">
        <v>3856</v>
      </c>
      <c r="H138" s="490" t="s">
        <v>3857</v>
      </c>
      <c r="I138" s="605" t="s">
        <v>878</v>
      </c>
    </row>
    <row r="139" spans="2:9" s="635" customFormat="1" ht="25.5" hidden="1" customHeight="1" x14ac:dyDescent="0.45">
      <c r="B139" s="757"/>
      <c r="C139" s="714"/>
      <c r="D139" s="714"/>
      <c r="E139" s="714"/>
      <c r="F139" s="489"/>
      <c r="G139" s="717" t="s">
        <v>3858</v>
      </c>
      <c r="H139" s="717"/>
      <c r="I139" s="714"/>
    </row>
    <row r="140" spans="2:9" s="635" customFormat="1" ht="31.5" customHeight="1" x14ac:dyDescent="0.45">
      <c r="B140" s="711">
        <v>91</v>
      </c>
      <c r="C140" s="235" t="s">
        <v>3859</v>
      </c>
      <c r="D140" s="92" t="s">
        <v>3860</v>
      </c>
      <c r="E140" s="236" t="str">
        <f>IFERROR(E129/#REF!,"")</f>
        <v/>
      </c>
      <c r="F140" s="489"/>
      <c r="G140" s="488" t="s">
        <v>3861</v>
      </c>
      <c r="H140" s="490" t="s">
        <v>3862</v>
      </c>
      <c r="I140" s="605" t="s">
        <v>878</v>
      </c>
    </row>
    <row r="141" spans="2:9" s="635" customFormat="1" ht="31.5" customHeight="1" x14ac:dyDescent="0.45">
      <c r="B141" s="711">
        <v>92</v>
      </c>
      <c r="C141" s="235" t="s">
        <v>3863</v>
      </c>
      <c r="D141" s="92" t="s">
        <v>3864</v>
      </c>
      <c r="E141" s="236" t="str">
        <f>IFERROR(E130/#REF!,"")</f>
        <v/>
      </c>
      <c r="F141" s="489"/>
      <c r="G141" s="488" t="s">
        <v>3865</v>
      </c>
      <c r="H141" s="490" t="s">
        <v>3866</v>
      </c>
      <c r="I141" s="605" t="s">
        <v>878</v>
      </c>
    </row>
    <row r="142" spans="2:9" s="635" customFormat="1" ht="25.5" customHeight="1" x14ac:dyDescent="0.35">
      <c r="B142" s="711">
        <v>93</v>
      </c>
      <c r="C142" s="1182" t="s">
        <v>2834</v>
      </c>
      <c r="D142" s="1183"/>
      <c r="E142" s="1183"/>
      <c r="F142" s="1183"/>
      <c r="G142" s="1183"/>
      <c r="H142" s="1183"/>
      <c r="I142" s="1184"/>
    </row>
    <row r="143" spans="2:9" s="635" customFormat="1" ht="87.75" customHeight="1" x14ac:dyDescent="0.35">
      <c r="B143" s="711">
        <v>94</v>
      </c>
      <c r="C143" s="467" t="s">
        <v>3841</v>
      </c>
      <c r="D143" s="92" t="s">
        <v>3867</v>
      </c>
      <c r="E143" s="236" t="s">
        <v>878</v>
      </c>
      <c r="F143" s="487" t="s">
        <v>3868</v>
      </c>
      <c r="G143" s="488" t="s">
        <v>3869</v>
      </c>
      <c r="H143" s="490" t="s">
        <v>3870</v>
      </c>
      <c r="I143" s="605" t="s">
        <v>878</v>
      </c>
    </row>
    <row r="144" spans="2:9" s="635" customFormat="1" ht="25.5" customHeight="1" x14ac:dyDescent="0.45">
      <c r="B144" s="711">
        <v>95</v>
      </c>
      <c r="C144" s="467" t="s">
        <v>3628</v>
      </c>
      <c r="D144" s="92" t="s">
        <v>3871</v>
      </c>
      <c r="E144" s="236" t="s">
        <v>878</v>
      </c>
      <c r="F144" s="487" t="s">
        <v>3872</v>
      </c>
      <c r="G144" s="488" t="s">
        <v>3873</v>
      </c>
      <c r="H144" s="489"/>
      <c r="I144" s="605" t="s">
        <v>878</v>
      </c>
    </row>
    <row r="145" spans="2:9" s="635" customFormat="1" ht="25.5" customHeight="1" x14ac:dyDescent="0.45">
      <c r="B145" s="711">
        <v>96</v>
      </c>
      <c r="C145" s="467" t="s">
        <v>3850</v>
      </c>
      <c r="D145" s="92" t="s">
        <v>3874</v>
      </c>
      <c r="E145" s="236" t="s">
        <v>878</v>
      </c>
      <c r="F145" s="487" t="s">
        <v>3875</v>
      </c>
      <c r="G145" s="488" t="s">
        <v>3876</v>
      </c>
      <c r="H145" s="489"/>
      <c r="I145" s="605" t="s">
        <v>878</v>
      </c>
    </row>
    <row r="146" spans="2:9" s="635" customFormat="1" ht="39.75" customHeight="1" x14ac:dyDescent="0.45">
      <c r="B146" s="711">
        <v>97</v>
      </c>
      <c r="C146" s="235" t="s">
        <v>3854</v>
      </c>
      <c r="D146" s="92" t="s">
        <v>3877</v>
      </c>
      <c r="E146" s="92" t="str">
        <f>IFERROR(E144/(E87+E145),"")</f>
        <v/>
      </c>
      <c r="F146" s="489"/>
      <c r="G146" s="488" t="s">
        <v>3878</v>
      </c>
      <c r="H146" s="490" t="s">
        <v>3879</v>
      </c>
      <c r="I146" s="605" t="s">
        <v>878</v>
      </c>
    </row>
    <row r="147" spans="2:9" s="635" customFormat="1" ht="25.5" hidden="1" customHeight="1" x14ac:dyDescent="0.45">
      <c r="B147" s="757"/>
      <c r="C147" s="714"/>
      <c r="D147" s="714"/>
      <c r="E147" s="714"/>
      <c r="F147" s="489"/>
      <c r="G147" s="717" t="s">
        <v>3880</v>
      </c>
      <c r="H147" s="490" t="s">
        <v>3881</v>
      </c>
      <c r="I147" s="714"/>
    </row>
    <row r="148" spans="2:9" s="635" customFormat="1" ht="25.5" customHeight="1" x14ac:dyDescent="0.45">
      <c r="B148" s="711">
        <v>98</v>
      </c>
      <c r="C148" s="467" t="s">
        <v>3739</v>
      </c>
      <c r="D148" s="92" t="s">
        <v>3882</v>
      </c>
      <c r="E148" s="236" t="str">
        <f>IFERROR(E145/E35,"")</f>
        <v/>
      </c>
      <c r="F148" s="489"/>
      <c r="G148" s="488" t="s">
        <v>3883</v>
      </c>
      <c r="H148" s="490" t="s">
        <v>3884</v>
      </c>
      <c r="I148" s="605" t="s">
        <v>878</v>
      </c>
    </row>
    <row r="149" spans="2:9" s="635" customFormat="1" ht="31.5" customHeight="1" x14ac:dyDescent="0.45">
      <c r="B149" s="711">
        <v>99</v>
      </c>
      <c r="C149" s="467" t="s">
        <v>3885</v>
      </c>
      <c r="D149" s="92" t="s">
        <v>3886</v>
      </c>
      <c r="E149" s="236"/>
      <c r="F149" s="489"/>
      <c r="G149" s="488" t="s">
        <v>3887</v>
      </c>
      <c r="H149" s="490" t="s">
        <v>3888</v>
      </c>
      <c r="I149" s="605"/>
    </row>
    <row r="150" spans="2:9" s="635" customFormat="1" x14ac:dyDescent="0.35">
      <c r="B150" s="714"/>
      <c r="C150" s="758"/>
      <c r="D150" s="758"/>
      <c r="E150" s="714"/>
      <c r="F150" s="759"/>
      <c r="G150" s="759"/>
      <c r="H150" s="759"/>
      <c r="I150" s="758"/>
    </row>
    <row r="151" spans="2:9" s="635" customFormat="1" ht="15.5" x14ac:dyDescent="0.35">
      <c r="B151" s="714"/>
      <c r="C151" s="239"/>
      <c r="D151" s="240"/>
      <c r="E151" s="240"/>
      <c r="F151" s="493"/>
      <c r="G151" s="493"/>
      <c r="H151" s="493"/>
      <c r="I151" s="240"/>
    </row>
    <row r="152" spans="2:9" s="635" customFormat="1" ht="16" x14ac:dyDescent="0.45">
      <c r="B152" s="714"/>
      <c r="C152" s="469" t="s">
        <v>438</v>
      </c>
      <c r="D152" s="471"/>
      <c r="E152" s="471"/>
      <c r="F152" s="494"/>
      <c r="G152" s="494"/>
      <c r="H152" s="494"/>
      <c r="I152" s="472"/>
    </row>
    <row r="153" spans="2:9" s="635" customFormat="1" ht="21" x14ac:dyDescent="0.45">
      <c r="B153" s="711">
        <v>100</v>
      </c>
      <c r="C153" s="470" t="s">
        <v>3889</v>
      </c>
      <c r="D153" s="473"/>
      <c r="E153" s="472"/>
      <c r="F153" s="494"/>
      <c r="G153" s="494"/>
      <c r="H153" s="494"/>
      <c r="I153" s="472"/>
    </row>
    <row r="154" spans="2:9" s="635" customFormat="1" ht="21" x14ac:dyDescent="0.45">
      <c r="B154" s="711">
        <v>101</v>
      </c>
      <c r="C154" s="470" t="s">
        <v>3890</v>
      </c>
      <c r="D154" s="472"/>
      <c r="E154" s="472"/>
      <c r="F154" s="494"/>
      <c r="G154" s="494"/>
      <c r="H154" s="494"/>
      <c r="I154" s="472"/>
    </row>
    <row r="155" spans="2:9" s="635" customFormat="1" ht="21" x14ac:dyDescent="0.45">
      <c r="B155" s="711">
        <v>102</v>
      </c>
      <c r="C155" s="470" t="s">
        <v>3891</v>
      </c>
      <c r="D155" s="473"/>
      <c r="E155" s="472"/>
      <c r="F155" s="494"/>
      <c r="G155" s="494"/>
      <c r="H155" s="494"/>
      <c r="I155" s="472"/>
    </row>
    <row r="156" spans="2:9" s="635" customFormat="1" ht="21" x14ac:dyDescent="0.45">
      <c r="B156" s="711">
        <v>103</v>
      </c>
      <c r="C156" s="470" t="s">
        <v>3892</v>
      </c>
      <c r="D156" s="472"/>
      <c r="E156" s="472"/>
      <c r="F156" s="494"/>
      <c r="G156" s="494"/>
      <c r="H156" s="494"/>
      <c r="I156" s="472"/>
    </row>
    <row r="157" spans="2:9" s="635" customFormat="1" ht="21" x14ac:dyDescent="0.45">
      <c r="B157" s="711">
        <v>104</v>
      </c>
      <c r="C157" s="470" t="s">
        <v>3893</v>
      </c>
      <c r="D157" s="334"/>
      <c r="E157" s="334"/>
      <c r="F157" s="495"/>
      <c r="G157" s="496"/>
      <c r="H157" s="497"/>
      <c r="I157" s="472"/>
    </row>
    <row r="158" spans="2:9" s="635" customFormat="1" ht="21" x14ac:dyDescent="0.45">
      <c r="B158" s="711">
        <v>105</v>
      </c>
      <c r="C158" s="470" t="s">
        <v>3894</v>
      </c>
      <c r="D158" s="334"/>
      <c r="E158" s="334"/>
      <c r="F158" s="495"/>
      <c r="G158" s="496"/>
      <c r="H158" s="497"/>
      <c r="I158" s="472"/>
    </row>
    <row r="159" spans="2:9" s="635" customFormat="1" ht="21" x14ac:dyDescent="0.45">
      <c r="B159" s="711">
        <v>106</v>
      </c>
      <c r="C159" s="470" t="s">
        <v>3895</v>
      </c>
      <c r="D159" s="334"/>
      <c r="E159" s="334"/>
      <c r="F159" s="495"/>
      <c r="G159" s="496"/>
      <c r="H159" s="497"/>
      <c r="I159" s="472"/>
    </row>
    <row r="160" spans="2:9" s="635" customFormat="1" ht="21" x14ac:dyDescent="0.45">
      <c r="B160" s="711">
        <v>107</v>
      </c>
      <c r="C160" s="470" t="s">
        <v>3896</v>
      </c>
      <c r="D160" s="472"/>
      <c r="E160" s="472"/>
      <c r="F160" s="494"/>
      <c r="G160" s="494"/>
      <c r="H160" s="494"/>
      <c r="I160" s="472"/>
    </row>
    <row r="161" spans="2:9" s="635" customFormat="1" ht="21" x14ac:dyDescent="0.45">
      <c r="B161" s="711">
        <v>108</v>
      </c>
      <c r="C161" s="470" t="s">
        <v>3897</v>
      </c>
      <c r="D161" s="472"/>
      <c r="E161" s="472"/>
      <c r="F161" s="494"/>
      <c r="G161" s="494"/>
      <c r="H161" s="494"/>
      <c r="I161" s="472"/>
    </row>
    <row r="162" spans="2:9" s="635" customFormat="1" ht="21" x14ac:dyDescent="0.45">
      <c r="B162" s="711">
        <v>109</v>
      </c>
      <c r="C162" s="470" t="s">
        <v>3898</v>
      </c>
      <c r="D162" s="472"/>
      <c r="E162" s="472"/>
      <c r="F162" s="494"/>
      <c r="G162" s="494"/>
      <c r="H162" s="494"/>
      <c r="I162" s="472"/>
    </row>
  </sheetData>
  <sheetProtection formatColumns="0"/>
  <mergeCells count="19">
    <mergeCell ref="H8:H9"/>
    <mergeCell ref="H13:H16"/>
    <mergeCell ref="C20:I20"/>
    <mergeCell ref="F23:G23"/>
    <mergeCell ref="C25:I25"/>
    <mergeCell ref="C26:I26"/>
    <mergeCell ref="C41:I41"/>
    <mergeCell ref="C42:I42"/>
    <mergeCell ref="C58:I58"/>
    <mergeCell ref="C71:I71"/>
    <mergeCell ref="C73:I73"/>
    <mergeCell ref="C85:I85"/>
    <mergeCell ref="C142:I142"/>
    <mergeCell ref="C99:I99"/>
    <mergeCell ref="C104:I104"/>
    <mergeCell ref="C111:I111"/>
    <mergeCell ref="C117:I117"/>
    <mergeCell ref="C118:I118"/>
    <mergeCell ref="C134:I134"/>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tabColor theme="2" tint="-0.499984740745262"/>
    <pageSetUpPr fitToPage="1"/>
  </sheetPr>
  <dimension ref="A1:P176"/>
  <sheetViews>
    <sheetView showGridLines="0" zoomScale="70" zoomScaleNormal="70" workbookViewId="0">
      <selection activeCell="A2" sqref="A2"/>
    </sheetView>
  </sheetViews>
  <sheetFormatPr defaultRowHeight="14.5" x14ac:dyDescent="0.35"/>
  <cols>
    <col min="1" max="1" width="42.7265625" style="2" customWidth="1"/>
    <col min="2" max="3" width="8.26953125" style="2" customWidth="1"/>
    <col min="4" max="4" width="39.26953125" style="2" bestFit="1" customWidth="1"/>
    <col min="5" max="5" width="53.1796875" style="2" customWidth="1"/>
    <col min="6" max="6" width="41.7265625" style="2" customWidth="1"/>
    <col min="7" max="7" width="40.1796875" style="2" customWidth="1"/>
    <col min="8" max="11" width="40.1796875" style="34" customWidth="1"/>
    <col min="12" max="12" width="40.1796875" style="2" customWidth="1"/>
    <col min="13" max="13" width="6.54296875" style="2" customWidth="1"/>
    <col min="14" max="14" width="9.26953125" style="2" customWidth="1"/>
    <col min="15" max="15" width="31.26953125" style="2" customWidth="1"/>
    <col min="16" max="16" width="9.26953125" style="2" customWidth="1"/>
  </cols>
  <sheetData>
    <row r="1" spans="1:16" s="16" customFormat="1" ht="38.25" customHeight="1" x14ac:dyDescent="0.55000000000000004">
      <c r="E1" s="714"/>
      <c r="F1" s="540" t="s">
        <v>412</v>
      </c>
      <c r="G1" s="539" t="s">
        <v>3488</v>
      </c>
      <c r="I1" s="483"/>
      <c r="J1" s="483"/>
      <c r="K1" s="483"/>
    </row>
    <row r="2" spans="1:16" s="16" customFormat="1" ht="21" x14ac:dyDescent="0.45">
      <c r="E2" s="714"/>
      <c r="G2" s="508" t="s">
        <v>3489</v>
      </c>
      <c r="I2" s="483"/>
      <c r="J2" s="483"/>
      <c r="K2" s="483"/>
    </row>
    <row r="3" spans="1:16" s="16" customFormat="1" ht="21" x14ac:dyDescent="0.55000000000000004">
      <c r="B3" s="162"/>
      <c r="C3" s="162"/>
      <c r="D3" s="170" t="s">
        <v>364</v>
      </c>
      <c r="E3" s="714"/>
      <c r="F3" s="163"/>
      <c r="G3" s="163"/>
      <c r="H3" s="163"/>
      <c r="I3" s="484"/>
      <c r="J3" s="163"/>
      <c r="K3" s="484"/>
      <c r="L3" s="8" t="s">
        <v>394</v>
      </c>
      <c r="M3" s="9" t="str">
        <f>'010'!E8</f>
        <v>1234</v>
      </c>
    </row>
    <row r="4" spans="1:16" s="16" customFormat="1" ht="16.5" x14ac:dyDescent="0.45">
      <c r="B4" s="164"/>
      <c r="C4" s="164"/>
      <c r="D4" s="164"/>
      <c r="E4" s="714"/>
      <c r="F4" s="165"/>
      <c r="G4" s="165"/>
      <c r="H4" s="165"/>
      <c r="I4" s="483"/>
      <c r="J4" s="483"/>
      <c r="K4" s="483"/>
    </row>
    <row r="5" spans="1:16" s="16" customFormat="1" ht="18" thickBot="1" x14ac:dyDescent="0.5">
      <c r="B5" s="164"/>
      <c r="C5" s="164"/>
      <c r="D5" s="191" t="s">
        <v>3490</v>
      </c>
      <c r="E5" s="714"/>
      <c r="F5" s="163"/>
      <c r="G5" s="163"/>
      <c r="H5" s="163"/>
      <c r="I5" s="484"/>
      <c r="J5" s="484"/>
      <c r="K5" s="484"/>
      <c r="L5" s="171"/>
    </row>
    <row r="6" spans="1:16" s="16" customFormat="1" ht="55.5" customHeight="1" thickBot="1" x14ac:dyDescent="0.5">
      <c r="A6" s="667" t="s">
        <v>3899</v>
      </c>
      <c r="B6" s="164"/>
      <c r="C6" s="164"/>
      <c r="D6" s="76"/>
      <c r="E6" s="714"/>
      <c r="F6" s="165"/>
      <c r="G6" s="165"/>
      <c r="H6" s="165"/>
      <c r="I6" s="165"/>
      <c r="J6" s="165"/>
      <c r="K6" s="165"/>
    </row>
    <row r="7" spans="1:16" s="16" customFormat="1" ht="17.5" x14ac:dyDescent="0.45">
      <c r="B7" s="164"/>
      <c r="C7" s="164"/>
      <c r="D7" s="76"/>
      <c r="E7" s="714"/>
      <c r="F7" s="165"/>
      <c r="G7" s="165"/>
      <c r="H7" s="165"/>
      <c r="I7" s="165"/>
      <c r="J7" s="165"/>
      <c r="K7" s="165"/>
    </row>
    <row r="8" spans="1:16" s="16" customFormat="1" ht="63" customHeight="1" x14ac:dyDescent="0.45">
      <c r="A8" s="232" t="s">
        <v>3900</v>
      </c>
      <c r="B8" s="164"/>
      <c r="C8" s="164"/>
      <c r="D8" s="232" t="s">
        <v>3491</v>
      </c>
      <c r="E8" s="714"/>
      <c r="F8" s="465" t="s">
        <v>3492</v>
      </c>
      <c r="G8" s="465" t="s">
        <v>3493</v>
      </c>
      <c r="H8" s="173"/>
      <c r="I8" s="173"/>
      <c r="J8" s="686"/>
      <c r="K8" s="173"/>
      <c r="L8" s="175"/>
    </row>
    <row r="9" spans="1:16" s="16" customFormat="1" ht="25.5" customHeight="1" x14ac:dyDescent="0.45">
      <c r="C9" s="643" t="s">
        <v>3901</v>
      </c>
      <c r="D9" s="76"/>
      <c r="E9" s="714"/>
      <c r="F9" s="54" t="s">
        <v>502</v>
      </c>
      <c r="G9" s="54" t="s">
        <v>503</v>
      </c>
      <c r="H9" s="643" t="s">
        <v>3902</v>
      </c>
      <c r="I9" s="165"/>
      <c r="J9" s="686"/>
      <c r="K9" s="165"/>
    </row>
    <row r="10" spans="1:16" s="16" customFormat="1" ht="25.5" customHeight="1" x14ac:dyDescent="0.75">
      <c r="A10" s="714"/>
      <c r="C10" s="280">
        <v>1</v>
      </c>
      <c r="D10" s="60" t="s">
        <v>3494</v>
      </c>
      <c r="E10" s="714"/>
      <c r="F10" s="604" t="s">
        <v>3495</v>
      </c>
      <c r="G10" s="604" t="s">
        <v>3495</v>
      </c>
      <c r="H10" s="483"/>
      <c r="I10" s="483"/>
      <c r="J10" s="686"/>
      <c r="K10" s="483"/>
      <c r="M10" s="714"/>
      <c r="N10" s="620" t="s">
        <v>3496</v>
      </c>
      <c r="O10" s="621"/>
      <c r="P10" s="622"/>
    </row>
    <row r="11" spans="1:16" s="16" customFormat="1" ht="25.5" customHeight="1" x14ac:dyDescent="0.45">
      <c r="A11" s="714"/>
      <c r="C11" s="280">
        <v>2</v>
      </c>
      <c r="D11" s="60" t="s">
        <v>3497</v>
      </c>
      <c r="E11" s="714"/>
      <c r="F11" s="604" t="s">
        <v>3495</v>
      </c>
      <c r="G11" s="604" t="s">
        <v>3495</v>
      </c>
      <c r="H11" s="483"/>
      <c r="I11" s="483"/>
      <c r="J11" s="483"/>
      <c r="K11" s="483"/>
      <c r="M11" s="714"/>
    </row>
    <row r="12" spans="1:16" s="16" customFormat="1" ht="16.5" x14ac:dyDescent="0.45">
      <c r="D12" s="226"/>
      <c r="E12" s="714"/>
      <c r="F12" s="226"/>
      <c r="G12" s="226"/>
      <c r="H12" s="483"/>
      <c r="I12" s="483"/>
      <c r="J12" s="483"/>
      <c r="K12" s="483"/>
      <c r="N12" s="751"/>
      <c r="O12" s="752" t="s">
        <v>3498</v>
      </c>
      <c r="P12" s="753" t="s">
        <v>3499</v>
      </c>
    </row>
    <row r="13" spans="1:16" s="16" customFormat="1" ht="63" customHeight="1" x14ac:dyDescent="0.45">
      <c r="E13" s="714"/>
      <c r="F13" s="465" t="str">
        <f>F8</f>
        <v>= "This Return: "&amp; Form 010 Name (Form 010 Year of Account , Form 010 Edition)</v>
      </c>
      <c r="G13" s="465" t="str">
        <f>G8</f>
        <v>= "Selected Return: "&amp;"Form 010 Name (Form 010 Year of Account , Form 010 Edition)"</v>
      </c>
      <c r="H13" s="483"/>
      <c r="I13" s="483"/>
      <c r="J13" s="483"/>
      <c r="K13" s="483"/>
      <c r="N13" s="754" t="s">
        <v>3500</v>
      </c>
      <c r="O13" s="755">
        <v>4.9999999999999996E-2</v>
      </c>
      <c r="P13" s="756">
        <v>9.9999999999999985E-3</v>
      </c>
    </row>
    <row r="14" spans="1:16" s="16" customFormat="1" ht="25.5" customHeight="1" x14ac:dyDescent="0.45">
      <c r="B14" s="714"/>
      <c r="C14" s="714"/>
      <c r="D14" s="227" t="s">
        <v>2831</v>
      </c>
      <c r="E14" s="714"/>
      <c r="F14" s="228"/>
      <c r="G14" s="228"/>
      <c r="H14" s="483"/>
      <c r="I14" s="483"/>
      <c r="J14" s="180"/>
      <c r="K14" s="483"/>
      <c r="N14" s="714"/>
      <c r="O14" s="714"/>
      <c r="P14" s="714"/>
    </row>
    <row r="15" spans="1:16" ht="25.5" customHeight="1" x14ac:dyDescent="0.45">
      <c r="A15" s="714"/>
      <c r="B15" s="714"/>
      <c r="C15" s="714"/>
      <c r="D15" s="466" t="s">
        <v>3501</v>
      </c>
      <c r="E15" s="714"/>
      <c r="F15" s="92" t="s">
        <v>3209</v>
      </c>
      <c r="G15" s="92"/>
      <c r="H15" s="483"/>
      <c r="I15" s="483"/>
      <c r="J15" s="180"/>
      <c r="K15" s="483"/>
      <c r="L15" s="16"/>
      <c r="M15" s="742"/>
      <c r="N15" s="229" t="s">
        <v>3502</v>
      </c>
      <c r="O15" s="229" t="s">
        <v>3503</v>
      </c>
      <c r="P15" s="714"/>
    </row>
    <row r="16" spans="1:16" ht="25.5" customHeight="1" x14ac:dyDescent="0.45">
      <c r="A16" s="714"/>
      <c r="B16" s="714"/>
      <c r="C16" s="714"/>
      <c r="D16" s="227" t="s">
        <v>2834</v>
      </c>
      <c r="E16" s="714"/>
      <c r="F16" s="230"/>
      <c r="G16" s="230"/>
      <c r="H16" s="483"/>
      <c r="I16" s="483"/>
      <c r="J16" s="180"/>
      <c r="K16" s="483"/>
      <c r="L16" s="16"/>
      <c r="M16" s="714"/>
      <c r="N16" s="751">
        <v>1</v>
      </c>
      <c r="O16" s="751" t="s">
        <v>3504</v>
      </c>
      <c r="P16" s="714"/>
    </row>
    <row r="17" spans="1:15" ht="25.5" customHeight="1" x14ac:dyDescent="0.45">
      <c r="A17" s="714"/>
      <c r="B17" s="714"/>
      <c r="C17" s="714"/>
      <c r="D17" s="466" t="s">
        <v>3501</v>
      </c>
      <c r="E17" s="714"/>
      <c r="F17" s="92" t="s">
        <v>3506</v>
      </c>
      <c r="G17" s="92"/>
      <c r="H17" s="483"/>
      <c r="I17" s="483"/>
      <c r="J17" s="483"/>
      <c r="K17" s="483"/>
      <c r="L17" s="16"/>
      <c r="M17" s="742"/>
      <c r="N17" s="751">
        <v>2</v>
      </c>
      <c r="O17" s="751" t="s">
        <v>3505</v>
      </c>
    </row>
    <row r="18" spans="1:15" ht="25.5" customHeight="1" x14ac:dyDescent="0.45">
      <c r="A18" s="714"/>
      <c r="B18" s="714"/>
      <c r="C18" s="714"/>
      <c r="D18" s="714"/>
      <c r="E18" s="714"/>
      <c r="F18" s="714"/>
      <c r="G18" s="714"/>
      <c r="H18" s="483"/>
      <c r="I18" s="483"/>
      <c r="J18" s="483"/>
      <c r="K18" s="483"/>
      <c r="L18" s="16"/>
      <c r="M18" s="742"/>
      <c r="N18" s="751">
        <v>3</v>
      </c>
      <c r="O18" s="751" t="s">
        <v>3507</v>
      </c>
    </row>
    <row r="19" spans="1:15" ht="20.149999999999999" customHeight="1" x14ac:dyDescent="0.45">
      <c r="A19" s="714"/>
      <c r="B19" s="714"/>
      <c r="C19" s="714"/>
      <c r="D19" s="16"/>
      <c r="E19" s="714"/>
      <c r="F19" s="16"/>
      <c r="G19" s="16"/>
      <c r="H19" s="483"/>
      <c r="I19" s="483"/>
      <c r="J19" s="483"/>
      <c r="K19" s="483"/>
      <c r="L19" s="16"/>
      <c r="M19" s="714"/>
      <c r="N19" s="751">
        <v>4</v>
      </c>
      <c r="O19" s="751" t="s">
        <v>3508</v>
      </c>
    </row>
    <row r="20" spans="1:15" ht="20.149999999999999" customHeight="1" x14ac:dyDescent="0.35">
      <c r="A20" s="714"/>
      <c r="B20" s="714"/>
      <c r="C20" s="714"/>
      <c r="D20" s="669" t="s">
        <v>3509</v>
      </c>
      <c r="E20" s="714"/>
      <c r="F20" s="669"/>
      <c r="G20" s="669"/>
      <c r="H20" s="669"/>
      <c r="I20" s="669"/>
      <c r="J20" s="669"/>
      <c r="K20" s="669"/>
      <c r="L20" s="669"/>
      <c r="M20" s="714"/>
      <c r="N20" s="751">
        <v>5</v>
      </c>
      <c r="O20" s="529" t="s">
        <v>3510</v>
      </c>
    </row>
    <row r="21" spans="1:15" ht="20.149999999999999" customHeight="1" x14ac:dyDescent="0.45">
      <c r="A21" s="714"/>
      <c r="B21" s="714"/>
      <c r="C21" s="714"/>
      <c r="D21" s="16"/>
      <c r="E21" s="714"/>
      <c r="F21" s="16"/>
      <c r="G21" s="16"/>
      <c r="H21" s="483"/>
      <c r="I21" s="483"/>
      <c r="J21" s="483"/>
      <c r="K21" s="717"/>
      <c r="L21" s="714"/>
      <c r="M21" s="714"/>
      <c r="N21" s="751">
        <v>6</v>
      </c>
      <c r="O21" s="529" t="s">
        <v>3511</v>
      </c>
    </row>
    <row r="22" spans="1:15" ht="20.149999999999999" customHeight="1" thickBot="1" x14ac:dyDescent="0.5">
      <c r="A22" s="714"/>
      <c r="B22" s="714"/>
      <c r="C22" s="714"/>
      <c r="D22" s="714"/>
      <c r="E22" s="714"/>
      <c r="F22" s="483"/>
      <c r="G22" s="483"/>
      <c r="H22" s="483"/>
      <c r="I22" s="483"/>
      <c r="J22" s="636" t="s">
        <v>3903</v>
      </c>
      <c r="K22" s="643" t="s">
        <v>3904</v>
      </c>
      <c r="L22" s="643" t="s">
        <v>3905</v>
      </c>
      <c r="M22" s="714"/>
      <c r="N22" s="751">
        <v>7</v>
      </c>
      <c r="O22" s="751" t="s">
        <v>3512</v>
      </c>
    </row>
    <row r="23" spans="1:15" ht="63" customHeight="1" thickBot="1" x14ac:dyDescent="0.4">
      <c r="A23" s="667" t="s">
        <v>3899</v>
      </c>
      <c r="B23" s="714"/>
      <c r="C23" s="714"/>
      <c r="D23" s="122"/>
      <c r="E23" s="714"/>
      <c r="F23" s="465" t="str">
        <f>F8</f>
        <v>= "This Return: "&amp; Form 010 Name (Form 010 Year of Account , Form 010 Edition)</v>
      </c>
      <c r="G23" s="465" t="str">
        <f>G8</f>
        <v>= "Selected Return: "&amp;"Form 010 Name (Form 010 Year of Account , Form 010 Edition)"</v>
      </c>
      <c r="H23" s="232" t="s">
        <v>3513</v>
      </c>
      <c r="I23" s="122"/>
      <c r="J23" s="482" t="s">
        <v>3514</v>
      </c>
      <c r="K23" s="642" t="s">
        <v>3906</v>
      </c>
      <c r="L23" s="232" t="s">
        <v>3316</v>
      </c>
      <c r="M23" s="714"/>
      <c r="N23" s="751">
        <v>8</v>
      </c>
      <c r="O23" s="751" t="s">
        <v>3515</v>
      </c>
    </row>
    <row r="24" spans="1:15" ht="36.4" customHeight="1" x14ac:dyDescent="0.35">
      <c r="A24" s="714"/>
      <c r="B24" s="714"/>
      <c r="C24" s="714"/>
      <c r="D24" s="233" t="s">
        <v>3516</v>
      </c>
      <c r="E24" s="714"/>
      <c r="F24" s="234"/>
      <c r="G24" s="234"/>
      <c r="H24" s="707" t="s">
        <v>3907</v>
      </c>
      <c r="I24" s="486" t="s">
        <v>3518</v>
      </c>
      <c r="J24" s="486"/>
      <c r="K24" s="486"/>
      <c r="L24" s="189"/>
      <c r="M24" s="714"/>
      <c r="N24" s="751">
        <v>9</v>
      </c>
      <c r="O24" s="751" t="s">
        <v>3519</v>
      </c>
    </row>
    <row r="25" spans="1:15" ht="36.4" customHeight="1" x14ac:dyDescent="0.35">
      <c r="A25" s="636" t="s">
        <v>3903</v>
      </c>
      <c r="B25" s="711">
        <v>1</v>
      </c>
      <c r="C25" s="714"/>
      <c r="D25" s="687" t="s">
        <v>3520</v>
      </c>
      <c r="E25" s="714"/>
      <c r="F25" s="688"/>
      <c r="G25" s="688"/>
      <c r="H25" s="688"/>
      <c r="I25" s="688"/>
      <c r="J25" s="688"/>
      <c r="K25" s="688"/>
      <c r="L25" s="689"/>
      <c r="M25" s="714"/>
      <c r="N25" s="751">
        <v>10</v>
      </c>
      <c r="O25" s="751" t="s">
        <v>3521</v>
      </c>
    </row>
    <row r="26" spans="1:15" ht="36.4" customHeight="1" x14ac:dyDescent="0.35">
      <c r="A26" s="636" t="s">
        <v>3903</v>
      </c>
      <c r="B26" s="711">
        <v>2</v>
      </c>
      <c r="C26" s="714"/>
      <c r="D26" s="690" t="s">
        <v>3522</v>
      </c>
      <c r="E26" s="714"/>
      <c r="F26" s="691"/>
      <c r="G26" s="691"/>
      <c r="H26" s="691"/>
      <c r="I26" s="691"/>
      <c r="J26" s="691"/>
      <c r="K26" s="691"/>
      <c r="L26" s="692"/>
      <c r="M26" s="714"/>
      <c r="N26" s="751">
        <v>11</v>
      </c>
      <c r="O26" s="751" t="s">
        <v>3523</v>
      </c>
    </row>
    <row r="27" spans="1:15" ht="36.4" customHeight="1" x14ac:dyDescent="0.35">
      <c r="A27" s="636" t="s">
        <v>3903</v>
      </c>
      <c r="B27" s="711">
        <v>4</v>
      </c>
      <c r="C27" s="714"/>
      <c r="D27" s="644" t="s">
        <v>3529</v>
      </c>
      <c r="E27" s="714"/>
      <c r="F27" s="645" t="s">
        <v>3530</v>
      </c>
      <c r="G27" s="645"/>
      <c r="H27" s="646" t="s">
        <v>3531</v>
      </c>
      <c r="I27" s="647" t="s">
        <v>3532</v>
      </c>
      <c r="J27" s="648"/>
      <c r="K27" s="649"/>
      <c r="L27" s="650"/>
      <c r="M27" s="714"/>
      <c r="N27" s="751">
        <v>12</v>
      </c>
      <c r="O27" s="530" t="s">
        <v>3528</v>
      </c>
    </row>
    <row r="28" spans="1:15" ht="36.4" customHeight="1" x14ac:dyDescent="0.35">
      <c r="A28" s="636" t="s">
        <v>3903</v>
      </c>
      <c r="B28" s="711">
        <v>6</v>
      </c>
      <c r="C28" s="714"/>
      <c r="D28" s="644" t="s">
        <v>3539</v>
      </c>
      <c r="E28" s="714"/>
      <c r="F28" s="651" t="s">
        <v>3540</v>
      </c>
      <c r="G28" s="651"/>
      <c r="H28" s="646" t="s">
        <v>3541</v>
      </c>
      <c r="I28" s="647" t="s">
        <v>3542</v>
      </c>
      <c r="J28" s="648"/>
      <c r="K28" s="649"/>
      <c r="L28" s="650" t="s">
        <v>878</v>
      </c>
      <c r="M28" s="747"/>
      <c r="N28" s="751">
        <v>13</v>
      </c>
      <c r="O28" s="530" t="s">
        <v>3533</v>
      </c>
    </row>
    <row r="29" spans="1:15" ht="36.4" customHeight="1" x14ac:dyDescent="0.35">
      <c r="A29" s="636" t="s">
        <v>3903</v>
      </c>
      <c r="B29" s="711">
        <v>8</v>
      </c>
      <c r="C29" s="714"/>
      <c r="D29" s="644" t="s">
        <v>3548</v>
      </c>
      <c r="E29" s="714"/>
      <c r="F29" s="651" t="s">
        <v>3549</v>
      </c>
      <c r="G29" s="651"/>
      <c r="H29" s="646" t="s">
        <v>3550</v>
      </c>
      <c r="I29" s="647" t="s">
        <v>3551</v>
      </c>
      <c r="J29" s="648"/>
      <c r="K29" s="649"/>
      <c r="L29" s="650"/>
      <c r="M29" s="714"/>
      <c r="N29" s="751">
        <v>14</v>
      </c>
      <c r="O29" s="530" t="s">
        <v>3538</v>
      </c>
    </row>
    <row r="30" spans="1:15" ht="36.4" hidden="1" customHeight="1" x14ac:dyDescent="0.35">
      <c r="A30" s="714"/>
      <c r="B30" s="711" t="e">
        <v>#N/A</v>
      </c>
      <c r="C30" s="714"/>
      <c r="D30" s="714"/>
      <c r="E30" s="714" t="e">
        <v>#N/A</v>
      </c>
      <c r="F30" s="714"/>
      <c r="G30" s="714"/>
      <c r="H30" s="487"/>
      <c r="I30" s="717" t="s">
        <v>3552</v>
      </c>
      <c r="J30" s="717"/>
      <c r="K30" s="717"/>
      <c r="L30" s="714"/>
      <c r="M30" s="714"/>
      <c r="N30" s="714"/>
      <c r="O30" s="714"/>
    </row>
    <row r="31" spans="1:15" ht="36.4" hidden="1" customHeight="1" x14ac:dyDescent="0.35">
      <c r="A31" s="699"/>
      <c r="B31" s="711" t="e">
        <v>#N/A</v>
      </c>
      <c r="C31" s="714"/>
      <c r="D31" s="714"/>
      <c r="E31" s="714" t="e">
        <v>#N/A</v>
      </c>
      <c r="F31" s="714"/>
      <c r="G31" s="714"/>
      <c r="H31" s="487"/>
      <c r="I31" s="717" t="s">
        <v>3553</v>
      </c>
      <c r="J31" s="717"/>
      <c r="K31" s="717"/>
      <c r="L31" s="714"/>
      <c r="M31" s="699"/>
      <c r="N31" s="714"/>
      <c r="O31" s="714"/>
    </row>
    <row r="32" spans="1:15" ht="36.4" hidden="1" customHeight="1" x14ac:dyDescent="0.35">
      <c r="A32" s="747"/>
      <c r="B32" s="711" t="e">
        <v>#N/A</v>
      </c>
      <c r="C32" s="714"/>
      <c r="D32" s="714"/>
      <c r="E32" s="714" t="e">
        <v>#N/A</v>
      </c>
      <c r="F32" s="714"/>
      <c r="G32" s="714"/>
      <c r="H32" s="487"/>
      <c r="I32" s="717" t="s">
        <v>3554</v>
      </c>
      <c r="J32" s="717"/>
      <c r="K32" s="717"/>
      <c r="L32" s="714"/>
      <c r="M32" s="747"/>
      <c r="N32" s="714"/>
      <c r="O32" s="714"/>
    </row>
    <row r="33" spans="1:15" ht="36.4" hidden="1" customHeight="1" x14ac:dyDescent="0.35">
      <c r="A33" s="714"/>
      <c r="B33" s="711" t="e">
        <v>#N/A</v>
      </c>
      <c r="C33" s="714"/>
      <c r="D33" s="714"/>
      <c r="E33" s="714" t="e">
        <v>#N/A</v>
      </c>
      <c r="F33" s="714"/>
      <c r="G33" s="714"/>
      <c r="H33" s="487"/>
      <c r="I33" s="717" t="s">
        <v>3555</v>
      </c>
      <c r="J33" s="717"/>
      <c r="K33" s="717"/>
      <c r="L33" s="714"/>
      <c r="M33" s="714"/>
      <c r="N33" s="714"/>
      <c r="O33" s="714"/>
    </row>
    <row r="34" spans="1:15" ht="36.4" hidden="1" customHeight="1" x14ac:dyDescent="0.35">
      <c r="A34" s="714"/>
      <c r="B34" s="711" t="e">
        <v>#N/A</v>
      </c>
      <c r="C34" s="714"/>
      <c r="D34" s="714"/>
      <c r="E34" s="714" t="e">
        <v>#N/A</v>
      </c>
      <c r="F34" s="714"/>
      <c r="G34" s="714"/>
      <c r="H34" s="487"/>
      <c r="I34" s="717" t="s">
        <v>3556</v>
      </c>
      <c r="J34" s="717"/>
      <c r="K34" s="717"/>
      <c r="L34" s="714"/>
      <c r="M34" s="714"/>
      <c r="N34" s="714"/>
      <c r="O34" s="714"/>
    </row>
    <row r="35" spans="1:15" ht="36.4" customHeight="1" x14ac:dyDescent="0.35">
      <c r="A35" s="641" t="s">
        <v>501</v>
      </c>
      <c r="B35" s="711">
        <v>12</v>
      </c>
      <c r="C35" s="714"/>
      <c r="D35" s="641" t="s">
        <v>3569</v>
      </c>
      <c r="E35" s="714"/>
      <c r="F35" s="681"/>
      <c r="G35" s="681"/>
      <c r="H35" s="681"/>
      <c r="I35" s="681"/>
      <c r="J35" s="681"/>
      <c r="K35" s="681"/>
      <c r="L35" s="682"/>
      <c r="M35" s="714"/>
      <c r="N35" s="751">
        <v>15</v>
      </c>
      <c r="O35" s="530" t="s">
        <v>3543</v>
      </c>
    </row>
    <row r="36" spans="1:15" ht="36.4" customHeight="1" x14ac:dyDescent="0.35">
      <c r="A36" s="636" t="s">
        <v>3903</v>
      </c>
      <c r="B36" s="711">
        <v>13</v>
      </c>
      <c r="C36" s="714"/>
      <c r="D36" s="693" t="s">
        <v>3570</v>
      </c>
      <c r="E36" s="696" t="s">
        <v>3908</v>
      </c>
      <c r="F36" s="694"/>
      <c r="G36" s="694"/>
      <c r="H36" s="694"/>
      <c r="I36" s="694"/>
      <c r="J36" s="694"/>
      <c r="K36" s="694"/>
      <c r="L36" s="695"/>
      <c r="M36" s="714"/>
      <c r="N36" s="714"/>
      <c r="O36" s="714"/>
    </row>
    <row r="37" spans="1:15" ht="36.4" customHeight="1" x14ac:dyDescent="0.35">
      <c r="A37" s="714"/>
      <c r="B37" s="714"/>
      <c r="C37" s="643" t="s">
        <v>3901</v>
      </c>
      <c r="D37" s="714"/>
      <c r="E37" s="714"/>
      <c r="F37" s="54" t="s">
        <v>502</v>
      </c>
      <c r="G37" s="54" t="s">
        <v>503</v>
      </c>
      <c r="H37" s="54" t="s">
        <v>524</v>
      </c>
      <c r="I37" s="54" t="s">
        <v>525</v>
      </c>
      <c r="J37" s="714"/>
      <c r="K37" s="54" t="s">
        <v>526</v>
      </c>
      <c r="L37" s="54" t="s">
        <v>527</v>
      </c>
      <c r="M37" s="643" t="s">
        <v>3902</v>
      </c>
      <c r="N37" s="714"/>
      <c r="O37" s="714"/>
    </row>
    <row r="38" spans="1:15" ht="36.4" customHeight="1" x14ac:dyDescent="0.35">
      <c r="A38" s="634" t="s">
        <v>3909</v>
      </c>
      <c r="B38" s="711">
        <v>15</v>
      </c>
      <c r="C38" s="280">
        <v>3</v>
      </c>
      <c r="D38" s="235" t="s">
        <v>3575</v>
      </c>
      <c r="E38" s="487" t="s">
        <v>3576</v>
      </c>
      <c r="F38" s="665" t="s">
        <v>3910</v>
      </c>
      <c r="G38" s="637"/>
      <c r="H38" s="487" t="str">
        <f>"IFERROR(D"&amp;ROW()&amp;"-E"&amp;ROW()&amp;","")"</f>
        <v>IFERROR(D38-E38,")</v>
      </c>
      <c r="I38" s="488" t="str">
        <f>"IFERROR((D"&amp;ROW()&amp;"-E"&amp;ROW()&amp;")/E"&amp;ROW()&amp;","")"</f>
        <v>IFERROR((D38-E38)/E38,")</v>
      </c>
      <c r="J38" s="648"/>
      <c r="K38" s="605"/>
      <c r="L38" s="664" t="s">
        <v>3911</v>
      </c>
      <c r="M38" s="714"/>
      <c r="N38" s="714"/>
      <c r="O38" s="714"/>
    </row>
    <row r="39" spans="1:15" ht="36.4" customHeight="1" x14ac:dyDescent="0.35">
      <c r="A39" s="634" t="s">
        <v>3912</v>
      </c>
      <c r="B39" s="633" t="s">
        <v>3904</v>
      </c>
      <c r="C39" s="280">
        <v>4</v>
      </c>
      <c r="D39" s="235"/>
      <c r="E39" s="714"/>
      <c r="F39" s="697" t="s">
        <v>3913</v>
      </c>
      <c r="G39" s="637"/>
      <c r="H39" s="698" t="str">
        <f>"IFERROR(D"&amp;ROW()&amp;"-E"&amp;ROW()&amp;","")"</f>
        <v>IFERROR(D39-E39,")</v>
      </c>
      <c r="I39" s="698" t="str">
        <f>"IFERROR((D"&amp;ROW()&amp;"-E"&amp;ROW()&amp;")/E"&amp;ROW()&amp;","")"</f>
        <v>IFERROR((D39-E39)/E39,")</v>
      </c>
      <c r="J39" s="648"/>
      <c r="K39" s="605"/>
      <c r="L39" s="664" t="s">
        <v>3911</v>
      </c>
      <c r="M39" s="714"/>
      <c r="N39" s="714"/>
      <c r="O39" s="714"/>
    </row>
    <row r="40" spans="1:15" ht="36.4" customHeight="1" x14ac:dyDescent="0.35">
      <c r="A40" s="634" t="s">
        <v>3914</v>
      </c>
      <c r="B40" s="711">
        <v>7</v>
      </c>
      <c r="C40" s="280">
        <v>5</v>
      </c>
      <c r="D40" s="467" t="s">
        <v>3544</v>
      </c>
      <c r="E40" s="487" t="s">
        <v>3545</v>
      </c>
      <c r="F40" s="697" t="s">
        <v>3915</v>
      </c>
      <c r="G40" s="637"/>
      <c r="H40" s="487" t="str">
        <f t="shared" ref="H40:H41" si="0">"IFERROR(D"&amp;ROW()&amp;"-E"&amp;ROW()&amp;","")"</f>
        <v>IFERROR(D40-E40,")</v>
      </c>
      <c r="I40" s="488" t="str">
        <f t="shared" ref="I40:I45" si="1">"IFERROR((D"&amp;ROW()&amp;"-E"&amp;ROW()&amp;")/E"&amp;ROW()&amp;","")"</f>
        <v>IFERROR((D40-E40)/E40,")</v>
      </c>
      <c r="J40" s="648"/>
      <c r="K40" s="605"/>
      <c r="L40" s="664" t="s">
        <v>3911</v>
      </c>
      <c r="M40" s="714"/>
      <c r="N40" s="714"/>
      <c r="O40" s="714"/>
    </row>
    <row r="41" spans="1:15" ht="128.25" customHeight="1" x14ac:dyDescent="0.35">
      <c r="A41" s="714"/>
      <c r="B41" s="711">
        <v>14</v>
      </c>
      <c r="C41" s="280">
        <v>6</v>
      </c>
      <c r="D41" s="235" t="s">
        <v>846</v>
      </c>
      <c r="E41" s="487" t="s">
        <v>3571</v>
      </c>
      <c r="F41" s="487" t="s">
        <v>3571</v>
      </c>
      <c r="G41" s="637"/>
      <c r="H41" s="487" t="str">
        <f t="shared" si="0"/>
        <v>IFERROR(D41-E41,")</v>
      </c>
      <c r="I41" s="488" t="str">
        <f t="shared" si="1"/>
        <v>IFERROR((D41-E41)/E41,")</v>
      </c>
      <c r="J41" s="654" t="s">
        <v>3574</v>
      </c>
      <c r="K41" s="605"/>
      <c r="L41" s="664" t="s">
        <v>3911</v>
      </c>
      <c r="M41" s="714"/>
      <c r="N41" s="714"/>
      <c r="O41" s="714"/>
    </row>
    <row r="42" spans="1:15" ht="37.15" customHeight="1" x14ac:dyDescent="0.35">
      <c r="A42" s="634" t="s">
        <v>3916</v>
      </c>
      <c r="B42" s="633" t="s">
        <v>3904</v>
      </c>
      <c r="C42" s="280">
        <v>7</v>
      </c>
      <c r="D42" s="235"/>
      <c r="E42" s="714"/>
      <c r="F42" s="697" t="s">
        <v>3917</v>
      </c>
      <c r="G42" s="637"/>
      <c r="H42" s="698" t="str">
        <f>"IFERROR(D"&amp;ROW()&amp;"-E"&amp;ROW()&amp;","")"</f>
        <v>IFERROR(D42-E42,")</v>
      </c>
      <c r="I42" s="698" t="str">
        <f>"IFERROR((D"&amp;ROW()&amp;"-E"&amp;ROW()&amp;")/E"&amp;ROW()&amp;","")"</f>
        <v>IFERROR((D42-E42)/E42,")</v>
      </c>
      <c r="J42" s="662"/>
      <c r="K42" s="605"/>
      <c r="L42" s="664" t="s">
        <v>3911</v>
      </c>
      <c r="M42" s="714"/>
      <c r="N42" s="714"/>
      <c r="O42" s="714"/>
    </row>
    <row r="43" spans="1:15" ht="37.15" customHeight="1" x14ac:dyDescent="0.35">
      <c r="A43" s="634" t="s">
        <v>3918</v>
      </c>
      <c r="B43" s="711">
        <v>23</v>
      </c>
      <c r="C43" s="280">
        <v>8</v>
      </c>
      <c r="D43" s="235" t="s">
        <v>3612</v>
      </c>
      <c r="E43" s="487" t="s">
        <v>3613</v>
      </c>
      <c r="F43" s="697" t="s">
        <v>3919</v>
      </c>
      <c r="G43" s="697" t="s">
        <v>3920</v>
      </c>
      <c r="H43" s="698" t="str">
        <f>"IFERROR(D"&amp;ROW()&amp;"-E"&amp;ROW()&amp;","") %pts"</f>
        <v>IFERROR(D43-E43,") %pts</v>
      </c>
      <c r="I43" s="488" t="str">
        <f t="shared" si="1"/>
        <v>IFERROR((D43-E43)/E43,")</v>
      </c>
      <c r="J43" s="654" t="s">
        <v>3615</v>
      </c>
      <c r="K43" s="605"/>
      <c r="L43" s="664" t="s">
        <v>3911</v>
      </c>
      <c r="M43" s="714"/>
      <c r="N43" s="714"/>
      <c r="O43" s="714"/>
    </row>
    <row r="44" spans="1:15" ht="37.15" customHeight="1" x14ac:dyDescent="0.35">
      <c r="A44" s="634" t="s">
        <v>3921</v>
      </c>
      <c r="B44" s="711">
        <v>24</v>
      </c>
      <c r="C44" s="280">
        <v>9</v>
      </c>
      <c r="D44" s="235" t="s">
        <v>3616</v>
      </c>
      <c r="E44" s="487" t="s">
        <v>3617</v>
      </c>
      <c r="F44" s="697" t="s">
        <v>3922</v>
      </c>
      <c r="G44" s="697" t="s">
        <v>3923</v>
      </c>
      <c r="H44" s="698" t="str">
        <f>"IFERROR(D"&amp;ROW()&amp;"-E"&amp;ROW()&amp;","") %pts"</f>
        <v>IFERROR(D44-E44,") %pts</v>
      </c>
      <c r="I44" s="488" t="str">
        <f t="shared" si="1"/>
        <v>IFERROR((D44-E44)/E44,")</v>
      </c>
      <c r="J44" s="654" t="s">
        <v>3619</v>
      </c>
      <c r="K44" s="605"/>
      <c r="L44" s="664" t="s">
        <v>3911</v>
      </c>
      <c r="M44" s="714"/>
      <c r="N44" s="714"/>
      <c r="O44" s="714"/>
    </row>
    <row r="45" spans="1:15" ht="37.15" customHeight="1" x14ac:dyDescent="0.35">
      <c r="A45" s="634" t="s">
        <v>3924</v>
      </c>
      <c r="B45" s="711">
        <v>25</v>
      </c>
      <c r="C45" s="280">
        <v>10</v>
      </c>
      <c r="D45" s="235" t="s">
        <v>3620</v>
      </c>
      <c r="E45" s="487" t="s">
        <v>3621</v>
      </c>
      <c r="F45" s="697" t="s">
        <v>3925</v>
      </c>
      <c r="G45" s="697" t="s">
        <v>3926</v>
      </c>
      <c r="H45" s="698" t="str">
        <f>"IFERROR(D"&amp;ROW()&amp;"-E"&amp;ROW()&amp;","") %pts"</f>
        <v>IFERROR(D45-E45,") %pts</v>
      </c>
      <c r="I45" s="488" t="str">
        <f t="shared" si="1"/>
        <v>IFERROR((D45-E45)/E45,")</v>
      </c>
      <c r="J45" s="654" t="s">
        <v>3623</v>
      </c>
      <c r="K45" s="605"/>
      <c r="L45" s="664" t="s">
        <v>3911</v>
      </c>
      <c r="M45" s="714"/>
      <c r="N45" s="714"/>
      <c r="O45" s="714"/>
    </row>
    <row r="46" spans="1:15" ht="37.15" customHeight="1" x14ac:dyDescent="0.35">
      <c r="A46" s="634" t="s">
        <v>3663</v>
      </c>
      <c r="B46" s="711">
        <v>9</v>
      </c>
      <c r="C46" s="280">
        <v>11</v>
      </c>
      <c r="D46" s="235" t="s">
        <v>3557</v>
      </c>
      <c r="E46" s="487" t="s">
        <v>3558</v>
      </c>
      <c r="F46" s="487" t="s">
        <v>3558</v>
      </c>
      <c r="G46" s="637"/>
      <c r="H46" s="487" t="str">
        <f>"IFERROR(D"&amp;ROW()&amp;"-E"&amp;ROW()&amp;","")"</f>
        <v>IFERROR(D46-E46,")</v>
      </c>
      <c r="I46" s="488" t="str">
        <f>"IFERROR((D"&amp;ROW()&amp;"-E"&amp;ROW()&amp;")/E"&amp;ROW()&amp;","")"</f>
        <v>IFERROR((D46-E46)/E46,")</v>
      </c>
      <c r="J46" s="648"/>
      <c r="K46" s="605"/>
      <c r="L46" s="664" t="s">
        <v>3911</v>
      </c>
      <c r="M46" s="714"/>
      <c r="N46" s="714"/>
      <c r="O46" s="714"/>
    </row>
    <row r="47" spans="1:15" ht="37.15" customHeight="1" x14ac:dyDescent="0.35">
      <c r="A47" s="636" t="s">
        <v>3903</v>
      </c>
      <c r="B47" s="711">
        <v>16</v>
      </c>
      <c r="C47" s="714"/>
      <c r="D47" s="644" t="s">
        <v>3579</v>
      </c>
      <c r="E47" s="714"/>
      <c r="F47" s="651" t="s">
        <v>3580</v>
      </c>
      <c r="G47" s="652" t="s">
        <v>878</v>
      </c>
      <c r="H47" s="646" t="s">
        <v>3581</v>
      </c>
      <c r="I47" s="647" t="s">
        <v>3582</v>
      </c>
      <c r="J47" s="648"/>
      <c r="K47" s="649"/>
      <c r="L47" s="650"/>
      <c r="M47" s="714"/>
      <c r="N47" s="714"/>
      <c r="O47" s="714"/>
    </row>
    <row r="48" spans="1:15" ht="37.15" customHeight="1" x14ac:dyDescent="0.35">
      <c r="A48" s="636" t="s">
        <v>3903</v>
      </c>
      <c r="B48" s="711">
        <v>17</v>
      </c>
      <c r="C48" s="714"/>
      <c r="D48" s="644" t="s">
        <v>3583</v>
      </c>
      <c r="E48" s="714"/>
      <c r="F48" s="651" t="s">
        <v>3584</v>
      </c>
      <c r="G48" s="651" t="str">
        <f>IFERROR(G47-G38,"")</f>
        <v/>
      </c>
      <c r="H48" s="646" t="s">
        <v>3585</v>
      </c>
      <c r="I48" s="647" t="s">
        <v>3586</v>
      </c>
      <c r="J48" s="648"/>
      <c r="K48" s="649"/>
      <c r="L48" s="650"/>
      <c r="M48" s="714"/>
      <c r="N48" s="714"/>
      <c r="O48" s="714"/>
    </row>
    <row r="49" spans="1:13" ht="37.15" customHeight="1" x14ac:dyDescent="0.35">
      <c r="A49" s="636" t="s">
        <v>3903</v>
      </c>
      <c r="B49" s="711">
        <v>19</v>
      </c>
      <c r="C49" s="714"/>
      <c r="D49" s="644" t="s">
        <v>3590</v>
      </c>
      <c r="E49" s="714"/>
      <c r="F49" s="651" t="s">
        <v>3591</v>
      </c>
      <c r="G49" s="651"/>
      <c r="H49" s="648"/>
      <c r="I49" s="647" t="s">
        <v>3592</v>
      </c>
      <c r="J49" s="648"/>
      <c r="K49" s="649"/>
      <c r="L49" s="650"/>
      <c r="M49" s="714"/>
    </row>
    <row r="50" spans="1:13" ht="37.15" customHeight="1" x14ac:dyDescent="0.35">
      <c r="A50" s="636" t="s">
        <v>3903</v>
      </c>
      <c r="B50" s="711">
        <v>20</v>
      </c>
      <c r="C50" s="714"/>
      <c r="D50" s="644" t="s">
        <v>3593</v>
      </c>
      <c r="E50" s="714"/>
      <c r="F50" s="651" t="s">
        <v>3594</v>
      </c>
      <c r="G50" s="651"/>
      <c r="H50" s="646" t="s">
        <v>3595</v>
      </c>
      <c r="I50" s="647" t="s">
        <v>3596</v>
      </c>
      <c r="J50" s="648"/>
      <c r="K50" s="649"/>
      <c r="L50" s="650" t="s">
        <v>878</v>
      </c>
      <c r="M50" s="714"/>
    </row>
    <row r="51" spans="1:13" ht="37.15" customHeight="1" x14ac:dyDescent="0.35">
      <c r="A51" s="636" t="s">
        <v>3903</v>
      </c>
      <c r="B51" s="711">
        <v>21</v>
      </c>
      <c r="C51" s="714"/>
      <c r="D51" s="644" t="s">
        <v>3597</v>
      </c>
      <c r="E51" s="714"/>
      <c r="F51" s="651" t="s">
        <v>3598</v>
      </c>
      <c r="G51" s="651">
        <f>IFERROR(G38+G50,"")</f>
        <v>0</v>
      </c>
      <c r="H51" s="646" t="s">
        <v>3599</v>
      </c>
      <c r="I51" s="647" t="s">
        <v>3600</v>
      </c>
      <c r="J51" s="648"/>
      <c r="K51" s="649"/>
      <c r="L51" s="650" t="s">
        <v>878</v>
      </c>
      <c r="M51" s="714"/>
    </row>
    <row r="52" spans="1:13" ht="37.15" customHeight="1" x14ac:dyDescent="0.35">
      <c r="A52" s="636" t="s">
        <v>3903</v>
      </c>
      <c r="B52" s="711">
        <v>22</v>
      </c>
      <c r="C52" s="714"/>
      <c r="D52" s="644" t="s">
        <v>3601</v>
      </c>
      <c r="E52" s="714"/>
      <c r="F52" s="651" t="s">
        <v>3602</v>
      </c>
      <c r="G52" s="651">
        <f>IFERROR(G46+G51,"")</f>
        <v>0</v>
      </c>
      <c r="H52" s="646" t="s">
        <v>3603</v>
      </c>
      <c r="I52" s="647" t="s">
        <v>3604</v>
      </c>
      <c r="J52" s="648"/>
      <c r="K52" s="649"/>
      <c r="L52" s="650" t="s">
        <v>878</v>
      </c>
      <c r="M52" s="714"/>
    </row>
    <row r="53" spans="1:13" ht="37.15" hidden="1" customHeight="1" x14ac:dyDescent="0.35">
      <c r="A53" s="714"/>
      <c r="B53" s="711" t="e">
        <v>#N/A</v>
      </c>
      <c r="C53" s="633" t="e">
        <v>#N/A</v>
      </c>
      <c r="D53" s="714"/>
      <c r="E53" s="714"/>
      <c r="F53" s="714"/>
      <c r="G53" s="714"/>
      <c r="H53" s="717" t="s">
        <v>3605</v>
      </c>
      <c r="I53" s="717" t="s">
        <v>3606</v>
      </c>
      <c r="J53" s="490" t="s">
        <v>3607</v>
      </c>
      <c r="K53" s="717"/>
      <c r="L53" s="714"/>
      <c r="M53" s="714"/>
    </row>
    <row r="54" spans="1:13" ht="37.15" hidden="1" customHeight="1" x14ac:dyDescent="0.35">
      <c r="A54" s="714"/>
      <c r="B54" s="711" t="e">
        <v>#N/A</v>
      </c>
      <c r="C54" s="633" t="e">
        <v>#N/A</v>
      </c>
      <c r="D54" s="714"/>
      <c r="E54" s="714"/>
      <c r="F54" s="714"/>
      <c r="G54" s="714"/>
      <c r="H54" s="717" t="s">
        <v>3608</v>
      </c>
      <c r="I54" s="717"/>
      <c r="J54" s="490" t="s">
        <v>3609</v>
      </c>
      <c r="K54" s="717"/>
      <c r="L54" s="714"/>
      <c r="M54" s="714"/>
    </row>
    <row r="55" spans="1:13" ht="37.15" hidden="1" customHeight="1" x14ac:dyDescent="0.35">
      <c r="A55" s="714"/>
      <c r="B55" s="711" t="e">
        <v>#N/A</v>
      </c>
      <c r="C55" s="633" t="e">
        <v>#N/A</v>
      </c>
      <c r="D55" s="714"/>
      <c r="E55" s="714"/>
      <c r="F55" s="714"/>
      <c r="G55" s="714"/>
      <c r="H55" s="717" t="s">
        <v>3610</v>
      </c>
      <c r="I55" s="717" t="s">
        <v>3611</v>
      </c>
      <c r="J55" s="490"/>
      <c r="K55" s="717"/>
      <c r="L55" s="714"/>
      <c r="M55" s="714"/>
    </row>
    <row r="56" spans="1:13" ht="37.15" customHeight="1" x14ac:dyDescent="0.35">
      <c r="A56" s="641" t="s">
        <v>3927</v>
      </c>
      <c r="B56" s="711">
        <v>74</v>
      </c>
      <c r="C56" s="714"/>
      <c r="D56" s="641" t="s">
        <v>3800</v>
      </c>
      <c r="E56" s="696" t="s">
        <v>3908</v>
      </c>
      <c r="F56" s="681"/>
      <c r="G56" s="681"/>
      <c r="H56" s="681"/>
      <c r="I56" s="681"/>
      <c r="J56" s="681"/>
      <c r="K56" s="681"/>
      <c r="L56" s="682"/>
      <c r="M56" s="714"/>
    </row>
    <row r="57" spans="1:13" ht="37.15" customHeight="1" x14ac:dyDescent="0.35">
      <c r="A57" s="714"/>
      <c r="B57" s="633" t="s">
        <v>3904</v>
      </c>
      <c r="C57" s="714"/>
      <c r="D57" s="714"/>
      <c r="E57" s="714"/>
      <c r="F57" s="54" t="s">
        <v>502</v>
      </c>
      <c r="G57" s="54" t="s">
        <v>503</v>
      </c>
      <c r="H57" s="54" t="s">
        <v>524</v>
      </c>
      <c r="I57" s="54" t="s">
        <v>525</v>
      </c>
      <c r="J57" s="714"/>
      <c r="K57" s="54" t="s">
        <v>526</v>
      </c>
      <c r="L57" s="54" t="s">
        <v>527</v>
      </c>
      <c r="M57" s="714"/>
    </row>
    <row r="58" spans="1:13" ht="37.15" customHeight="1" x14ac:dyDescent="0.35">
      <c r="A58" s="634" t="s">
        <v>3928</v>
      </c>
      <c r="B58" s="711">
        <v>77</v>
      </c>
      <c r="C58" s="280">
        <v>12</v>
      </c>
      <c r="D58" s="235" t="s">
        <v>3804</v>
      </c>
      <c r="E58" s="487" t="s">
        <v>859</v>
      </c>
      <c r="F58" s="665" t="s">
        <v>3929</v>
      </c>
      <c r="G58" s="637"/>
      <c r="H58" s="487" t="str">
        <f t="shared" ref="H58" si="2">"IFERROR(D"&amp;ROW()&amp;"-E"&amp;ROW()&amp;","")"</f>
        <v>IFERROR(D58-E58,")</v>
      </c>
      <c r="I58" s="488" t="str">
        <f t="shared" ref="I58:I60" si="3">"IFERROR((D"&amp;ROW()&amp;"-E"&amp;ROW()&amp;")/E"&amp;ROW()&amp;","")"</f>
        <v>IFERROR((D58-E58)/E58,")</v>
      </c>
      <c r="J58" s="648"/>
      <c r="K58" s="605"/>
      <c r="L58" s="664" t="s">
        <v>3911</v>
      </c>
      <c r="M58" s="714"/>
    </row>
    <row r="59" spans="1:13" ht="37.15" customHeight="1" x14ac:dyDescent="0.35">
      <c r="A59" s="634" t="s">
        <v>3930</v>
      </c>
      <c r="B59" s="633" t="s">
        <v>3904</v>
      </c>
      <c r="C59" s="280">
        <v>13</v>
      </c>
      <c r="D59" s="235"/>
      <c r="E59" s="714"/>
      <c r="F59" s="697" t="s">
        <v>3931</v>
      </c>
      <c r="G59" s="637"/>
      <c r="H59" s="698" t="str">
        <f>"IFERROR(D"&amp;ROW()&amp;"-E"&amp;ROW()&amp;","")"</f>
        <v>IFERROR(D59-E59,")</v>
      </c>
      <c r="I59" s="698" t="str">
        <f>"IFERROR((D"&amp;ROW()&amp;"-E"&amp;ROW()&amp;")/E"&amp;ROW()&amp;","")"</f>
        <v>IFERROR((D59-E59)/E59,")</v>
      </c>
      <c r="J59" s="648"/>
      <c r="K59" s="605"/>
      <c r="L59" s="664" t="s">
        <v>3911</v>
      </c>
      <c r="M59" s="714"/>
    </row>
    <row r="60" spans="1:13" ht="37.15" customHeight="1" x14ac:dyDescent="0.35">
      <c r="A60" s="634" t="s">
        <v>3932</v>
      </c>
      <c r="B60" s="711">
        <v>81</v>
      </c>
      <c r="C60" s="280">
        <v>14</v>
      </c>
      <c r="D60" s="235" t="s">
        <v>3817</v>
      </c>
      <c r="E60" s="487" t="s">
        <v>3818</v>
      </c>
      <c r="F60" s="697" t="s">
        <v>3933</v>
      </c>
      <c r="G60" s="697" t="s">
        <v>3934</v>
      </c>
      <c r="H60" s="698" t="str">
        <f>"IFERROR(D"&amp;ROW()&amp;"-E"&amp;ROW()&amp;","") %pts"</f>
        <v>IFERROR(D60-E60,") %pts</v>
      </c>
      <c r="I60" s="488" t="str">
        <f t="shared" si="3"/>
        <v>IFERROR((D60-E60)/E60,")</v>
      </c>
      <c r="J60" s="648"/>
      <c r="K60" s="605"/>
      <c r="L60" s="664" t="s">
        <v>3911</v>
      </c>
      <c r="M60" s="714"/>
    </row>
    <row r="61" spans="1:13" ht="37.15" customHeight="1" x14ac:dyDescent="0.35">
      <c r="A61" s="714"/>
      <c r="B61" s="633" t="s">
        <v>3904</v>
      </c>
      <c r="C61" s="714"/>
      <c r="D61" s="640" t="s">
        <v>3935</v>
      </c>
      <c r="E61" s="696" t="s">
        <v>3908</v>
      </c>
      <c r="F61" s="677"/>
      <c r="G61" s="677"/>
      <c r="H61" s="677"/>
      <c r="I61" s="677"/>
      <c r="J61" s="677"/>
      <c r="K61" s="677"/>
      <c r="L61" s="680"/>
      <c r="M61" s="714"/>
    </row>
    <row r="62" spans="1:13" ht="37.15" customHeight="1" x14ac:dyDescent="0.35">
      <c r="A62" s="714"/>
      <c r="B62" s="633" t="s">
        <v>3904</v>
      </c>
      <c r="C62" s="714"/>
      <c r="D62" s="714"/>
      <c r="E62" s="714"/>
      <c r="F62" s="54" t="s">
        <v>502</v>
      </c>
      <c r="G62" s="54" t="s">
        <v>503</v>
      </c>
      <c r="H62" s="54" t="s">
        <v>524</v>
      </c>
      <c r="I62" s="54" t="s">
        <v>525</v>
      </c>
      <c r="J62" s="714"/>
      <c r="K62" s="54" t="s">
        <v>526</v>
      </c>
      <c r="L62" s="54" t="s">
        <v>527</v>
      </c>
      <c r="M62" s="714"/>
    </row>
    <row r="63" spans="1:13" ht="85.5" customHeight="1" x14ac:dyDescent="0.35">
      <c r="A63" s="638" t="s">
        <v>3936</v>
      </c>
      <c r="B63" s="711">
        <v>31</v>
      </c>
      <c r="C63" s="280">
        <v>15</v>
      </c>
      <c r="D63" s="235" t="s">
        <v>3587</v>
      </c>
      <c r="E63" s="487" t="s">
        <v>3639</v>
      </c>
      <c r="F63" s="697" t="s">
        <v>3937</v>
      </c>
      <c r="G63" s="637"/>
      <c r="H63" s="698" t="str">
        <f t="shared" ref="H63:H64" si="4">"IFERROR(D"&amp;ROW()&amp;"-E"&amp;ROW()&amp;","") %pts"</f>
        <v>IFERROR(D63-E63,") %pts</v>
      </c>
      <c r="I63" s="488" t="str">
        <f t="shared" ref="I63:I64" si="5">"IFERROR((D"&amp;ROW()&amp;"-E"&amp;ROW()&amp;")/E"&amp;ROW()&amp;","")"</f>
        <v>IFERROR((D63-E63)/E63,")</v>
      </c>
      <c r="J63" s="654" t="s">
        <v>3641</v>
      </c>
      <c r="K63" s="605"/>
      <c r="L63" s="664" t="s">
        <v>3911</v>
      </c>
      <c r="M63" s="714"/>
    </row>
    <row r="64" spans="1:13" ht="36.4" customHeight="1" x14ac:dyDescent="0.35">
      <c r="A64" s="634" t="s">
        <v>3938</v>
      </c>
      <c r="B64" s="711">
        <v>18</v>
      </c>
      <c r="C64" s="280">
        <v>16</v>
      </c>
      <c r="D64" s="235" t="s">
        <v>3587</v>
      </c>
      <c r="E64" s="487" t="s">
        <v>3588</v>
      </c>
      <c r="F64" s="697" t="s">
        <v>3939</v>
      </c>
      <c r="G64" s="637"/>
      <c r="H64" s="698" t="str">
        <f t="shared" si="4"/>
        <v>IFERROR(D64-E64,") %pts</v>
      </c>
      <c r="I64" s="488" t="str">
        <f t="shared" si="5"/>
        <v>IFERROR((D64-E64)/E64,")</v>
      </c>
      <c r="J64" s="648"/>
      <c r="K64" s="605"/>
      <c r="L64" s="664" t="s">
        <v>3911</v>
      </c>
      <c r="M64" s="714"/>
    </row>
    <row r="65" spans="1:13" ht="36.4" customHeight="1" x14ac:dyDescent="0.35">
      <c r="A65" s="636" t="s">
        <v>3903</v>
      </c>
      <c r="B65" s="711">
        <v>26</v>
      </c>
      <c r="C65" s="714"/>
      <c r="D65" s="678" t="s">
        <v>2827</v>
      </c>
      <c r="E65" s="714"/>
      <c r="F65" s="659"/>
      <c r="G65" s="659"/>
      <c r="H65" s="659"/>
      <c r="I65" s="659"/>
      <c r="J65" s="659"/>
      <c r="K65" s="659"/>
      <c r="L65" s="679"/>
      <c r="M65" s="714"/>
    </row>
    <row r="66" spans="1:13" ht="113.25" customHeight="1" x14ac:dyDescent="0.35">
      <c r="A66" s="636" t="s">
        <v>3903</v>
      </c>
      <c r="B66" s="711">
        <v>27</v>
      </c>
      <c r="C66" s="714"/>
      <c r="D66" s="644" t="s">
        <v>846</v>
      </c>
      <c r="E66" s="714"/>
      <c r="F66" s="651" t="s">
        <v>3624</v>
      </c>
      <c r="G66" s="652"/>
      <c r="H66" s="646" t="s">
        <v>3625</v>
      </c>
      <c r="I66" s="647" t="s">
        <v>3626</v>
      </c>
      <c r="J66" s="654" t="s">
        <v>3627</v>
      </c>
      <c r="K66" s="647"/>
      <c r="L66" s="650" t="s">
        <v>878</v>
      </c>
      <c r="M66" s="714"/>
    </row>
    <row r="67" spans="1:13" ht="36.4" customHeight="1" x14ac:dyDescent="0.35">
      <c r="A67" s="636" t="s">
        <v>3903</v>
      </c>
      <c r="B67" s="711">
        <v>28</v>
      </c>
      <c r="C67" s="714"/>
      <c r="D67" s="644" t="s">
        <v>3628</v>
      </c>
      <c r="E67" s="714"/>
      <c r="F67" s="651" t="s">
        <v>3629</v>
      </c>
      <c r="G67" s="652" t="s">
        <v>878</v>
      </c>
      <c r="H67" s="646" t="s">
        <v>3630</v>
      </c>
      <c r="I67" s="647" t="s">
        <v>3631</v>
      </c>
      <c r="J67" s="648"/>
      <c r="K67" s="649"/>
      <c r="L67" s="650" t="s">
        <v>878</v>
      </c>
      <c r="M67" s="714"/>
    </row>
    <row r="68" spans="1:13" ht="36.4" customHeight="1" x14ac:dyDescent="0.35">
      <c r="A68" s="636" t="s">
        <v>3903</v>
      </c>
      <c r="B68" s="711">
        <v>29</v>
      </c>
      <c r="C68" s="714"/>
      <c r="D68" s="644" t="s">
        <v>3632</v>
      </c>
      <c r="E68" s="714"/>
      <c r="F68" s="651" t="s">
        <v>3633</v>
      </c>
      <c r="G68" s="645"/>
      <c r="H68" s="646" t="s">
        <v>3634</v>
      </c>
      <c r="I68" s="647" t="s">
        <v>3635</v>
      </c>
      <c r="J68" s="648"/>
      <c r="K68" s="649"/>
      <c r="L68" s="650" t="s">
        <v>878</v>
      </c>
      <c r="M68" s="742"/>
    </row>
    <row r="69" spans="1:13" ht="36.4" customHeight="1" x14ac:dyDescent="0.35">
      <c r="A69" s="636" t="s">
        <v>3903</v>
      </c>
      <c r="B69" s="711">
        <v>30</v>
      </c>
      <c r="C69" s="714"/>
      <c r="D69" s="644" t="s">
        <v>3583</v>
      </c>
      <c r="E69" s="714"/>
      <c r="F69" s="651" t="s">
        <v>3636</v>
      </c>
      <c r="G69" s="651" t="str">
        <f>IFERROR(G68-G67,"")</f>
        <v/>
      </c>
      <c r="H69" s="646" t="s">
        <v>3637</v>
      </c>
      <c r="I69" s="647" t="s">
        <v>3638</v>
      </c>
      <c r="J69" s="648"/>
      <c r="K69" s="649"/>
      <c r="L69" s="650" t="s">
        <v>878</v>
      </c>
      <c r="M69" s="714"/>
    </row>
    <row r="70" spans="1:13" ht="36.4" customHeight="1" x14ac:dyDescent="0.35">
      <c r="A70" s="636" t="s">
        <v>3903</v>
      </c>
      <c r="B70" s="711">
        <v>32</v>
      </c>
      <c r="C70" s="714"/>
      <c r="D70" s="644" t="s">
        <v>3590</v>
      </c>
      <c r="E70" s="714"/>
      <c r="F70" s="651" t="s">
        <v>3642</v>
      </c>
      <c r="G70" s="651"/>
      <c r="H70" s="648"/>
      <c r="I70" s="647" t="s">
        <v>3643</v>
      </c>
      <c r="J70" s="648"/>
      <c r="K70" s="649"/>
      <c r="L70" s="650"/>
      <c r="M70" s="714"/>
    </row>
    <row r="71" spans="1:13" ht="36.4" customHeight="1" x14ac:dyDescent="0.35">
      <c r="A71" s="636" t="s">
        <v>3903</v>
      </c>
      <c r="B71" s="711">
        <v>33</v>
      </c>
      <c r="C71" s="714"/>
      <c r="D71" s="644" t="s">
        <v>3644</v>
      </c>
      <c r="E71" s="714"/>
      <c r="F71" s="651" t="s">
        <v>3645</v>
      </c>
      <c r="G71" s="651" t="str">
        <f>IFERROR(G67+G46,"")</f>
        <v/>
      </c>
      <c r="H71" s="646" t="s">
        <v>3646</v>
      </c>
      <c r="I71" s="647" t="s">
        <v>3647</v>
      </c>
      <c r="J71" s="648"/>
      <c r="K71" s="649"/>
      <c r="L71" s="650" t="s">
        <v>878</v>
      </c>
      <c r="M71" s="714"/>
    </row>
    <row r="72" spans="1:13" ht="36.4" customHeight="1" x14ac:dyDescent="0.35">
      <c r="A72" s="636" t="s">
        <v>3903</v>
      </c>
      <c r="B72" s="711">
        <v>34</v>
      </c>
      <c r="C72" s="714"/>
      <c r="D72" s="644" t="s">
        <v>3612</v>
      </c>
      <c r="E72" s="714"/>
      <c r="F72" s="651" t="s">
        <v>3656</v>
      </c>
      <c r="G72" s="651"/>
      <c r="H72" s="648"/>
      <c r="I72" s="647" t="s">
        <v>3657</v>
      </c>
      <c r="J72" s="654" t="s">
        <v>3658</v>
      </c>
      <c r="K72" s="647"/>
      <c r="L72" s="650"/>
      <c r="M72" s="714"/>
    </row>
    <row r="73" spans="1:13" ht="36.4" customHeight="1" x14ac:dyDescent="0.35">
      <c r="A73" s="636" t="s">
        <v>3903</v>
      </c>
      <c r="B73" s="711">
        <v>35</v>
      </c>
      <c r="C73" s="714"/>
      <c r="D73" s="644" t="s">
        <v>3659</v>
      </c>
      <c r="E73" s="714"/>
      <c r="F73" s="651" t="s">
        <v>3660</v>
      </c>
      <c r="G73" s="651" t="str">
        <f>IFERROR(G67/#REF!,"")</f>
        <v/>
      </c>
      <c r="H73" s="648"/>
      <c r="I73" s="647" t="s">
        <v>3661</v>
      </c>
      <c r="J73" s="654" t="s">
        <v>3662</v>
      </c>
      <c r="K73" s="647"/>
      <c r="L73" s="650" t="s">
        <v>878</v>
      </c>
      <c r="M73" s="714"/>
    </row>
    <row r="74" spans="1:13" ht="36.4" customHeight="1" x14ac:dyDescent="0.35">
      <c r="A74" s="636" t="s">
        <v>3903</v>
      </c>
      <c r="B74" s="711">
        <v>36</v>
      </c>
      <c r="C74" s="714"/>
      <c r="D74" s="678" t="s">
        <v>3663</v>
      </c>
      <c r="E74" s="714"/>
      <c r="F74" s="659"/>
      <c r="G74" s="659"/>
      <c r="H74" s="659"/>
      <c r="I74" s="659"/>
      <c r="J74" s="659"/>
      <c r="K74" s="659"/>
      <c r="L74" s="679"/>
      <c r="M74" s="714"/>
    </row>
    <row r="75" spans="1:13" ht="36.4" customHeight="1" x14ac:dyDescent="0.35">
      <c r="A75" s="636" t="s">
        <v>3903</v>
      </c>
      <c r="B75" s="711">
        <v>37</v>
      </c>
      <c r="C75" s="714"/>
      <c r="D75" s="644" t="s">
        <v>3664</v>
      </c>
      <c r="E75" s="714"/>
      <c r="F75" s="651" t="s">
        <v>3665</v>
      </c>
      <c r="G75" s="651" t="str">
        <f>IFERROR(#REF!/#REF!,"")</f>
        <v/>
      </c>
      <c r="H75" s="648"/>
      <c r="I75" s="647" t="s">
        <v>3666</v>
      </c>
      <c r="J75" s="648"/>
      <c r="K75" s="649"/>
      <c r="L75" s="650" t="s">
        <v>878</v>
      </c>
      <c r="M75" s="714"/>
    </row>
    <row r="76" spans="1:13" ht="36.4" customHeight="1" x14ac:dyDescent="0.35">
      <c r="A76" s="714"/>
      <c r="B76" s="711">
        <v>38</v>
      </c>
      <c r="C76" s="714"/>
      <c r="D76" s="640" t="s">
        <v>2831</v>
      </c>
      <c r="E76" s="696" t="s">
        <v>3908</v>
      </c>
      <c r="F76" s="677"/>
      <c r="G76" s="677"/>
      <c r="H76" s="677"/>
      <c r="I76" s="677"/>
      <c r="J76" s="677"/>
      <c r="K76" s="677"/>
      <c r="L76" s="680"/>
      <c r="M76" s="714"/>
    </row>
    <row r="77" spans="1:13" ht="36.4" customHeight="1" x14ac:dyDescent="0.35">
      <c r="A77" s="714"/>
      <c r="B77" s="633" t="s">
        <v>3904</v>
      </c>
      <c r="C77" s="714"/>
      <c r="D77" s="714"/>
      <c r="E77" s="714"/>
      <c r="F77" s="54" t="s">
        <v>502</v>
      </c>
      <c r="G77" s="54" t="s">
        <v>503</v>
      </c>
      <c r="H77" s="54" t="s">
        <v>524</v>
      </c>
      <c r="I77" s="54" t="s">
        <v>525</v>
      </c>
      <c r="J77" s="714"/>
      <c r="K77" s="54" t="s">
        <v>526</v>
      </c>
      <c r="L77" s="54" t="s">
        <v>527</v>
      </c>
      <c r="M77" s="714"/>
    </row>
    <row r="78" spans="1:13" ht="36.4" customHeight="1" x14ac:dyDescent="0.35">
      <c r="A78" s="634" t="s">
        <v>3940</v>
      </c>
      <c r="B78" s="711">
        <v>3</v>
      </c>
      <c r="C78" s="280">
        <v>17</v>
      </c>
      <c r="D78" s="235" t="s">
        <v>3524</v>
      </c>
      <c r="E78" s="666" t="s">
        <v>3525</v>
      </c>
      <c r="F78" s="697" t="s">
        <v>3941</v>
      </c>
      <c r="G78" s="637"/>
      <c r="H78" s="487" t="str">
        <f t="shared" ref="H78:H82" si="6">"IFERROR(D"&amp;ROW()&amp;"-E"&amp;ROW()&amp;","")"</f>
        <v>IFERROR(D78-E78,")</v>
      </c>
      <c r="I78" s="488" t="str">
        <f t="shared" ref="I78:I85" si="7">"IFERROR((D"&amp;ROW()&amp;"-E"&amp;ROW()&amp;")/E"&amp;ROW()&amp;","")"</f>
        <v>IFERROR((D78-E78)/E78,")</v>
      </c>
      <c r="J78" s="648"/>
      <c r="K78" s="605"/>
      <c r="L78" s="664" t="s">
        <v>3911</v>
      </c>
      <c r="M78" s="714"/>
    </row>
    <row r="79" spans="1:13" ht="113.25" customHeight="1" x14ac:dyDescent="0.35">
      <c r="A79" s="672" t="s">
        <v>3942</v>
      </c>
      <c r="B79" s="711">
        <v>39</v>
      </c>
      <c r="C79" s="280">
        <v>18</v>
      </c>
      <c r="D79" s="467" t="s">
        <v>3667</v>
      </c>
      <c r="E79" s="487" t="s">
        <v>3668</v>
      </c>
      <c r="F79" s="487" t="s">
        <v>3668</v>
      </c>
      <c r="G79" s="637"/>
      <c r="H79" s="487" t="str">
        <f t="shared" si="6"/>
        <v>IFERROR(D79-E79,")</v>
      </c>
      <c r="I79" s="488" t="str">
        <f t="shared" si="7"/>
        <v>IFERROR((D79-E79)/E79,")</v>
      </c>
      <c r="J79" s="654" t="s">
        <v>3671</v>
      </c>
      <c r="K79" s="605"/>
      <c r="L79" s="664" t="s">
        <v>3911</v>
      </c>
      <c r="M79" s="714"/>
    </row>
    <row r="80" spans="1:13" ht="37.15" customHeight="1" x14ac:dyDescent="0.35">
      <c r="A80" s="634" t="s">
        <v>3943</v>
      </c>
      <c r="B80" s="711">
        <v>42</v>
      </c>
      <c r="C80" s="280">
        <v>19</v>
      </c>
      <c r="D80" s="235" t="s">
        <v>3679</v>
      </c>
      <c r="E80" s="487" t="s">
        <v>3680</v>
      </c>
      <c r="F80" s="697" t="s">
        <v>3944</v>
      </c>
      <c r="G80" s="637"/>
      <c r="H80" s="487" t="str">
        <f t="shared" si="6"/>
        <v>IFERROR(D80-E80,")</v>
      </c>
      <c r="I80" s="488" t="str">
        <f t="shared" si="7"/>
        <v>IFERROR((D80-E80)/E80,")</v>
      </c>
      <c r="J80" s="648"/>
      <c r="K80" s="605"/>
      <c r="L80" s="664" t="s">
        <v>3911</v>
      </c>
      <c r="M80" s="714"/>
    </row>
    <row r="81" spans="1:13" ht="37.15" customHeight="1" x14ac:dyDescent="0.35">
      <c r="A81" s="714"/>
      <c r="B81" s="711">
        <v>40</v>
      </c>
      <c r="C81" s="280">
        <v>20</v>
      </c>
      <c r="D81" s="235" t="s">
        <v>3628</v>
      </c>
      <c r="E81" s="487" t="s">
        <v>3672</v>
      </c>
      <c r="F81" s="487" t="s">
        <v>3672</v>
      </c>
      <c r="G81" s="637"/>
      <c r="H81" s="487" t="str">
        <f t="shared" si="6"/>
        <v>IFERROR(D81-E81,")</v>
      </c>
      <c r="I81" s="488" t="str">
        <f t="shared" si="7"/>
        <v>IFERROR((D81-E81)/E81,")</v>
      </c>
      <c r="J81" s="648"/>
      <c r="K81" s="605"/>
      <c r="L81" s="664" t="s">
        <v>3911</v>
      </c>
      <c r="M81" s="714"/>
    </row>
    <row r="82" spans="1:13" ht="37.15" customHeight="1" x14ac:dyDescent="0.35">
      <c r="A82" s="714"/>
      <c r="B82" s="711">
        <v>41</v>
      </c>
      <c r="C82" s="280">
        <v>21</v>
      </c>
      <c r="D82" s="235" t="s">
        <v>3675</v>
      </c>
      <c r="E82" s="487" t="s">
        <v>3676</v>
      </c>
      <c r="F82" s="487" t="s">
        <v>3676</v>
      </c>
      <c r="G82" s="637"/>
      <c r="H82" s="487" t="str">
        <f t="shared" si="6"/>
        <v>IFERROR(D82-E82,")</v>
      </c>
      <c r="I82" s="488" t="str">
        <f t="shared" si="7"/>
        <v>IFERROR((D82-E82)/E82,")</v>
      </c>
      <c r="J82" s="648"/>
      <c r="K82" s="605"/>
      <c r="L82" s="664" t="s">
        <v>3911</v>
      </c>
      <c r="M82" s="714"/>
    </row>
    <row r="83" spans="1:13" ht="37.15" customHeight="1" x14ac:dyDescent="0.35">
      <c r="A83" s="634" t="s">
        <v>3918</v>
      </c>
      <c r="B83" s="711">
        <v>43</v>
      </c>
      <c r="C83" s="280">
        <v>22</v>
      </c>
      <c r="D83" s="467" t="s">
        <v>3691</v>
      </c>
      <c r="E83" s="487" t="s">
        <v>3692</v>
      </c>
      <c r="F83" s="697" t="s">
        <v>3945</v>
      </c>
      <c r="G83" s="697" t="s">
        <v>3946</v>
      </c>
      <c r="H83" s="698" t="str">
        <f t="shared" ref="H83:H86" si="8">"IFERROR(D"&amp;ROW()&amp;"-E"&amp;ROW()&amp;","") %pts"</f>
        <v>IFERROR(D83-E83,") %pts</v>
      </c>
      <c r="I83" s="488" t="str">
        <f t="shared" si="7"/>
        <v>IFERROR((D83-E83)/E83,")</v>
      </c>
      <c r="J83" s="654" t="s">
        <v>3694</v>
      </c>
      <c r="K83" s="605"/>
      <c r="L83" s="664" t="s">
        <v>3911</v>
      </c>
      <c r="M83" s="714"/>
    </row>
    <row r="84" spans="1:13" ht="37.15" customHeight="1" x14ac:dyDescent="0.35">
      <c r="A84" s="639" t="s">
        <v>3947</v>
      </c>
      <c r="B84" s="711">
        <v>44</v>
      </c>
      <c r="C84" s="280">
        <v>23</v>
      </c>
      <c r="D84" s="467" t="s">
        <v>3695</v>
      </c>
      <c r="E84" s="487" t="s">
        <v>3696</v>
      </c>
      <c r="F84" s="697" t="s">
        <v>3948</v>
      </c>
      <c r="G84" s="697" t="s">
        <v>3949</v>
      </c>
      <c r="H84" s="698" t="str">
        <f t="shared" si="8"/>
        <v>IFERROR(D84-E84,") %pts</v>
      </c>
      <c r="I84" s="488" t="str">
        <f t="shared" si="7"/>
        <v>IFERROR((D84-E84)/E84,")</v>
      </c>
      <c r="J84" s="654" t="s">
        <v>3698</v>
      </c>
      <c r="K84" s="605"/>
      <c r="L84" s="664" t="s">
        <v>3911</v>
      </c>
      <c r="M84" s="714"/>
    </row>
    <row r="85" spans="1:13" ht="37.15" customHeight="1" x14ac:dyDescent="0.35">
      <c r="A85" s="634" t="s">
        <v>3950</v>
      </c>
      <c r="B85" s="711">
        <v>46</v>
      </c>
      <c r="C85" s="280">
        <v>24</v>
      </c>
      <c r="D85" s="467" t="s">
        <v>3703</v>
      </c>
      <c r="E85" s="487" t="s">
        <v>3704</v>
      </c>
      <c r="F85" s="697" t="s">
        <v>3951</v>
      </c>
      <c r="G85" s="697" t="s">
        <v>3952</v>
      </c>
      <c r="H85" s="698" t="str">
        <f t="shared" si="8"/>
        <v>IFERROR(D85-E85,") %pts</v>
      </c>
      <c r="I85" s="488" t="str">
        <f t="shared" si="7"/>
        <v>IFERROR((D85-E85)/E85,")</v>
      </c>
      <c r="J85" s="654" t="s">
        <v>3706</v>
      </c>
      <c r="K85" s="605"/>
      <c r="L85" s="664" t="s">
        <v>3911</v>
      </c>
      <c r="M85" s="714"/>
    </row>
    <row r="86" spans="1:13" ht="37.15" customHeight="1" x14ac:dyDescent="0.35">
      <c r="A86" s="634" t="s">
        <v>3953</v>
      </c>
      <c r="B86" s="633" t="s">
        <v>3904</v>
      </c>
      <c r="C86" s="280">
        <v>25</v>
      </c>
      <c r="D86" s="467"/>
      <c r="E86" s="714"/>
      <c r="F86" s="697" t="s">
        <v>3954</v>
      </c>
      <c r="G86" s="697" t="s">
        <v>3955</v>
      </c>
      <c r="H86" s="698" t="str">
        <f t="shared" si="8"/>
        <v>IFERROR(D86-E86,") %pts</v>
      </c>
      <c r="I86" s="698" t="str">
        <f>"IFERROR((D"&amp;ROW()&amp;"-E"&amp;ROW()&amp;")/E"&amp;ROW()&amp;","")"</f>
        <v>IFERROR((D86-E86)/E86,")</v>
      </c>
      <c r="J86" s="654"/>
      <c r="K86" s="605"/>
      <c r="L86" s="664" t="s">
        <v>3911</v>
      </c>
      <c r="M86" s="714"/>
    </row>
    <row r="87" spans="1:13" ht="37.15" customHeight="1" x14ac:dyDescent="0.35">
      <c r="A87" s="636" t="s">
        <v>3903</v>
      </c>
      <c r="B87" s="711">
        <v>45</v>
      </c>
      <c r="C87" s="714"/>
      <c r="D87" s="644" t="s">
        <v>3699</v>
      </c>
      <c r="E87" s="714"/>
      <c r="F87" s="651" t="s">
        <v>3700</v>
      </c>
      <c r="G87" s="656" t="s">
        <v>878</v>
      </c>
      <c r="H87" s="648"/>
      <c r="I87" s="647" t="s">
        <v>3701</v>
      </c>
      <c r="J87" s="654" t="s">
        <v>3702</v>
      </c>
      <c r="K87" s="647"/>
      <c r="L87" s="650"/>
      <c r="M87" s="714"/>
    </row>
    <row r="88" spans="1:13" ht="37.15" customHeight="1" x14ac:dyDescent="0.35">
      <c r="A88" s="714"/>
      <c r="B88" s="711">
        <v>47</v>
      </c>
      <c r="C88" s="714"/>
      <c r="D88" s="640" t="s">
        <v>2834</v>
      </c>
      <c r="E88" s="696" t="s">
        <v>3908</v>
      </c>
      <c r="F88" s="677"/>
      <c r="G88" s="677"/>
      <c r="H88" s="677"/>
      <c r="I88" s="677"/>
      <c r="J88" s="677"/>
      <c r="K88" s="677"/>
      <c r="L88" s="677"/>
      <c r="M88" s="714"/>
    </row>
    <row r="89" spans="1:13" ht="37.15" customHeight="1" x14ac:dyDescent="0.35">
      <c r="A89" s="714"/>
      <c r="B89" s="633" t="s">
        <v>3904</v>
      </c>
      <c r="C89" s="714"/>
      <c r="D89" s="714"/>
      <c r="E89" s="714"/>
      <c r="F89" s="54" t="s">
        <v>502</v>
      </c>
      <c r="G89" s="54" t="s">
        <v>503</v>
      </c>
      <c r="H89" s="54" t="s">
        <v>524</v>
      </c>
      <c r="I89" s="54" t="s">
        <v>525</v>
      </c>
      <c r="J89" s="714"/>
      <c r="K89" s="54" t="s">
        <v>526</v>
      </c>
      <c r="L89" s="54" t="s">
        <v>527</v>
      </c>
      <c r="M89" s="714"/>
    </row>
    <row r="90" spans="1:13" ht="37.15" customHeight="1" x14ac:dyDescent="0.35">
      <c r="A90" s="634" t="s">
        <v>3956</v>
      </c>
      <c r="B90" s="711">
        <v>5</v>
      </c>
      <c r="C90" s="280">
        <v>26</v>
      </c>
      <c r="D90" s="235" t="s">
        <v>3534</v>
      </c>
      <c r="E90" s="666" t="s">
        <v>3535</v>
      </c>
      <c r="F90" s="697" t="s">
        <v>3957</v>
      </c>
      <c r="G90" s="637"/>
      <c r="H90" s="487" t="str">
        <f t="shared" ref="H90:H91" si="9">"IFERROR(D"&amp;ROW()&amp;"-E"&amp;ROW()&amp;","")"</f>
        <v>IFERROR(D90-E90,")</v>
      </c>
      <c r="I90" s="488" t="str">
        <f t="shared" ref="I90:I91" si="10">"IFERROR((D"&amp;ROW()&amp;"-E"&amp;ROW()&amp;")/E"&amp;ROW()&amp;","")"</f>
        <v>IFERROR((D90-E90)/E90,")</v>
      </c>
      <c r="J90" s="648"/>
      <c r="K90" s="605"/>
      <c r="L90" s="664" t="s">
        <v>3911</v>
      </c>
      <c r="M90" s="714"/>
    </row>
    <row r="91" spans="1:13" ht="118.5" customHeight="1" x14ac:dyDescent="0.35">
      <c r="A91" s="672" t="s">
        <v>3942</v>
      </c>
      <c r="B91" s="711">
        <v>48</v>
      </c>
      <c r="C91" s="280">
        <v>27</v>
      </c>
      <c r="D91" s="467" t="s">
        <v>3667</v>
      </c>
      <c r="E91" s="487" t="s">
        <v>3707</v>
      </c>
      <c r="F91" s="487" t="s">
        <v>3707</v>
      </c>
      <c r="G91" s="637"/>
      <c r="H91" s="487" t="str">
        <f t="shared" si="9"/>
        <v>IFERROR(D91-E91,")</v>
      </c>
      <c r="I91" s="488" t="str">
        <f t="shared" si="10"/>
        <v>IFERROR((D91-E91)/E91,")</v>
      </c>
      <c r="J91" s="654" t="s">
        <v>3710</v>
      </c>
      <c r="K91" s="605"/>
      <c r="L91" s="664" t="s">
        <v>3911</v>
      </c>
      <c r="M91" s="714"/>
    </row>
    <row r="92" spans="1:13" ht="37.15" customHeight="1" x14ac:dyDescent="0.35">
      <c r="A92" s="634" t="s">
        <v>3943</v>
      </c>
      <c r="B92" s="633" t="s">
        <v>3904</v>
      </c>
      <c r="C92" s="280">
        <v>28</v>
      </c>
      <c r="D92" s="467"/>
      <c r="E92" s="714"/>
      <c r="F92" s="697" t="s">
        <v>3958</v>
      </c>
      <c r="G92" s="637"/>
      <c r="H92" s="698" t="str">
        <f>"IFERROR(D"&amp;ROW()&amp;"-E"&amp;ROW()&amp;","")"</f>
        <v>IFERROR(D92-E92,")</v>
      </c>
      <c r="I92" s="698" t="str">
        <f>"IFERROR((D"&amp;ROW()&amp;"-E"&amp;ROW()&amp;")/E"&amp;ROW()&amp;","")"</f>
        <v>IFERROR((D92-E92)/E92,")</v>
      </c>
      <c r="J92" s="654"/>
      <c r="K92" s="605"/>
      <c r="L92" s="664" t="s">
        <v>3911</v>
      </c>
      <c r="M92" s="714"/>
    </row>
    <row r="93" spans="1:13" ht="37.15" customHeight="1" x14ac:dyDescent="0.35">
      <c r="A93" s="714"/>
      <c r="B93" s="711">
        <v>49</v>
      </c>
      <c r="C93" s="280">
        <v>29</v>
      </c>
      <c r="D93" s="235" t="s">
        <v>3628</v>
      </c>
      <c r="E93" s="487" t="s">
        <v>3711</v>
      </c>
      <c r="F93" s="487" t="s">
        <v>3711</v>
      </c>
      <c r="G93" s="637"/>
      <c r="H93" s="487" t="str">
        <f t="shared" ref="H93:H94" si="11">"IFERROR(D"&amp;ROW()&amp;"-E"&amp;ROW()&amp;","")"</f>
        <v>IFERROR(D93-E93,")</v>
      </c>
      <c r="I93" s="488" t="str">
        <f t="shared" ref="I93:I94" si="12">"IFERROR((D"&amp;ROW()&amp;"-E"&amp;ROW()&amp;")/E"&amp;ROW()&amp;","")"</f>
        <v>IFERROR((D93-E93)/E93,")</v>
      </c>
      <c r="J93" s="648"/>
      <c r="K93" s="605"/>
      <c r="L93" s="664" t="s">
        <v>3911</v>
      </c>
      <c r="M93" s="714"/>
    </row>
    <row r="94" spans="1:13" ht="37.15" customHeight="1" x14ac:dyDescent="0.35">
      <c r="A94" s="714"/>
      <c r="B94" s="711">
        <v>50</v>
      </c>
      <c r="C94" s="280">
        <v>30</v>
      </c>
      <c r="D94" s="235" t="s">
        <v>3675</v>
      </c>
      <c r="E94" s="487" t="s">
        <v>3714</v>
      </c>
      <c r="F94" s="487" t="s">
        <v>3714</v>
      </c>
      <c r="G94" s="637"/>
      <c r="H94" s="487" t="str">
        <f t="shared" si="11"/>
        <v>IFERROR(D94-E94,")</v>
      </c>
      <c r="I94" s="488" t="str">
        <f t="shared" si="12"/>
        <v>IFERROR((D94-E94)/E94,")</v>
      </c>
      <c r="J94" s="648"/>
      <c r="K94" s="605"/>
      <c r="L94" s="664" t="s">
        <v>3911</v>
      </c>
      <c r="M94" s="714"/>
    </row>
    <row r="95" spans="1:13" ht="37.15" customHeight="1" x14ac:dyDescent="0.35">
      <c r="A95" s="636" t="s">
        <v>3903</v>
      </c>
      <c r="B95" s="711">
        <v>51</v>
      </c>
      <c r="C95" s="714"/>
      <c r="D95" s="644" t="s">
        <v>3717</v>
      </c>
      <c r="E95" s="714"/>
      <c r="F95" s="651" t="s">
        <v>3718</v>
      </c>
      <c r="G95" s="657"/>
      <c r="H95" s="658" t="s">
        <v>3719</v>
      </c>
      <c r="I95" s="647" t="s">
        <v>3720</v>
      </c>
      <c r="J95" s="648"/>
      <c r="K95" s="649"/>
      <c r="L95" s="650" t="s">
        <v>878</v>
      </c>
      <c r="M95" s="714"/>
    </row>
    <row r="96" spans="1:13" ht="37.15" customHeight="1" x14ac:dyDescent="0.35">
      <c r="A96" s="636" t="s">
        <v>3903</v>
      </c>
      <c r="B96" s="711">
        <v>52</v>
      </c>
      <c r="C96" s="714"/>
      <c r="D96" s="644" t="s">
        <v>3721</v>
      </c>
      <c r="E96" s="714"/>
      <c r="F96" s="651" t="s">
        <v>3722</v>
      </c>
      <c r="G96" s="657"/>
      <c r="H96" s="658" t="s">
        <v>3723</v>
      </c>
      <c r="I96" s="647" t="s">
        <v>3724</v>
      </c>
      <c r="J96" s="648"/>
      <c r="K96" s="649"/>
      <c r="L96" s="650"/>
      <c r="M96" s="714"/>
    </row>
    <row r="97" spans="1:13" ht="37.15" hidden="1" customHeight="1" x14ac:dyDescent="0.35">
      <c r="A97" s="714"/>
      <c r="B97" s="711" t="e">
        <v>#N/A</v>
      </c>
      <c r="C97" s="633" t="e">
        <v>#N/A</v>
      </c>
      <c r="D97" s="714"/>
      <c r="E97" s="714" t="e">
        <v>#N/A</v>
      </c>
      <c r="F97" s="714"/>
      <c r="G97" s="714"/>
      <c r="H97" s="492" t="s">
        <v>3725</v>
      </c>
      <c r="I97" s="488" t="s">
        <v>3726</v>
      </c>
      <c r="J97" s="490" t="s">
        <v>3727</v>
      </c>
      <c r="K97" s="488"/>
      <c r="L97" s="714"/>
      <c r="M97" s="714"/>
    </row>
    <row r="98" spans="1:13" ht="37.15" hidden="1" customHeight="1" x14ac:dyDescent="0.35">
      <c r="A98" s="714"/>
      <c r="B98" s="711" t="e">
        <v>#N/A</v>
      </c>
      <c r="C98" s="633" t="e">
        <v>#N/A</v>
      </c>
      <c r="D98" s="714"/>
      <c r="E98" s="714" t="e">
        <v>#N/A</v>
      </c>
      <c r="F98" s="714"/>
      <c r="G98" s="714"/>
      <c r="H98" s="492" t="s">
        <v>3728</v>
      </c>
      <c r="I98" s="488" t="s">
        <v>3729</v>
      </c>
      <c r="J98" s="490"/>
      <c r="K98" s="488"/>
      <c r="L98" s="714"/>
      <c r="M98" s="714"/>
    </row>
    <row r="99" spans="1:13" ht="37.15" hidden="1" customHeight="1" x14ac:dyDescent="0.35">
      <c r="A99" s="714"/>
      <c r="B99" s="711" t="e">
        <v>#N/A</v>
      </c>
      <c r="C99" s="633" t="e">
        <v>#N/A</v>
      </c>
      <c r="D99" s="714"/>
      <c r="E99" s="714" t="e">
        <v>#N/A</v>
      </c>
      <c r="F99" s="714"/>
      <c r="G99" s="714"/>
      <c r="H99" s="492" t="s">
        <v>3730</v>
      </c>
      <c r="I99" s="488" t="s">
        <v>3731</v>
      </c>
      <c r="J99" s="490" t="s">
        <v>3732</v>
      </c>
      <c r="K99" s="488"/>
      <c r="L99" s="714"/>
      <c r="M99" s="714"/>
    </row>
    <row r="100" spans="1:13" ht="37.15" hidden="1" customHeight="1" x14ac:dyDescent="0.35">
      <c r="A100" s="714"/>
      <c r="B100" s="711" t="e">
        <v>#N/A</v>
      </c>
      <c r="C100" s="633" t="e">
        <v>#N/A</v>
      </c>
      <c r="D100" s="714"/>
      <c r="E100" s="714" t="e">
        <v>#N/A</v>
      </c>
      <c r="F100" s="714"/>
      <c r="G100" s="714"/>
      <c r="H100" s="492" t="s">
        <v>3733</v>
      </c>
      <c r="I100" s="488" t="s">
        <v>3734</v>
      </c>
      <c r="J100" s="490"/>
      <c r="K100" s="488"/>
      <c r="L100" s="714"/>
      <c r="M100" s="714"/>
    </row>
    <row r="101" spans="1:13" ht="37.15" customHeight="1" x14ac:dyDescent="0.35">
      <c r="A101" s="634" t="s">
        <v>3918</v>
      </c>
      <c r="B101" s="711">
        <v>53</v>
      </c>
      <c r="C101" s="280">
        <v>31</v>
      </c>
      <c r="D101" s="467" t="s">
        <v>3735</v>
      </c>
      <c r="E101" s="487" t="s">
        <v>3736</v>
      </c>
      <c r="F101" s="697" t="s">
        <v>3959</v>
      </c>
      <c r="G101" s="697" t="s">
        <v>3960</v>
      </c>
      <c r="H101" s="698" t="str">
        <f t="shared" ref="H101:H104" si="13">"IFERROR(D"&amp;ROW()&amp;"-E"&amp;ROW()&amp;","") %pts"</f>
        <v>IFERROR(D101-E101,") %pts</v>
      </c>
      <c r="I101" s="488" t="str">
        <f t="shared" ref="I101:I102" si="14">"IFERROR((D"&amp;ROW()&amp;"-E"&amp;ROW()&amp;")/E"&amp;ROW()&amp;","")"</f>
        <v>IFERROR((D101-E101)/E101,")</v>
      </c>
      <c r="J101" s="654" t="s">
        <v>3738</v>
      </c>
      <c r="K101" s="605"/>
      <c r="L101" s="664" t="s">
        <v>3911</v>
      </c>
      <c r="M101" s="714"/>
    </row>
    <row r="102" spans="1:13" ht="37.15" customHeight="1" x14ac:dyDescent="0.35">
      <c r="A102" s="639" t="s">
        <v>3947</v>
      </c>
      <c r="B102" s="711">
        <v>54</v>
      </c>
      <c r="C102" s="280">
        <v>32</v>
      </c>
      <c r="D102" s="467" t="s">
        <v>3739</v>
      </c>
      <c r="E102" s="487" t="s">
        <v>3740</v>
      </c>
      <c r="F102" s="697" t="s">
        <v>3961</v>
      </c>
      <c r="G102" s="697" t="s">
        <v>3962</v>
      </c>
      <c r="H102" s="698" t="str">
        <f t="shared" si="13"/>
        <v>IFERROR(D102-E102,") %pts</v>
      </c>
      <c r="I102" s="488" t="str">
        <f t="shared" si="14"/>
        <v>IFERROR((D102-E102)/E102,")</v>
      </c>
      <c r="J102" s="654" t="s">
        <v>3742</v>
      </c>
      <c r="K102" s="605"/>
      <c r="L102" s="664" t="s">
        <v>3911</v>
      </c>
      <c r="M102" s="714"/>
    </row>
    <row r="103" spans="1:13" ht="37.15" customHeight="1" x14ac:dyDescent="0.35">
      <c r="A103" s="634" t="s">
        <v>3950</v>
      </c>
      <c r="B103" s="633" t="s">
        <v>3904</v>
      </c>
      <c r="C103" s="280">
        <v>33</v>
      </c>
      <c r="D103" s="467"/>
      <c r="E103" s="714"/>
      <c r="F103" s="697" t="s">
        <v>3963</v>
      </c>
      <c r="G103" s="697" t="s">
        <v>3964</v>
      </c>
      <c r="H103" s="698" t="str">
        <f t="shared" si="13"/>
        <v>IFERROR(D103-E103,") %pts</v>
      </c>
      <c r="I103" s="698" t="str">
        <f>"IFERROR((D"&amp;ROW()&amp;"-E"&amp;ROW()&amp;")/E"&amp;ROW()&amp;","")"</f>
        <v>IFERROR((D103-E103)/E103,")</v>
      </c>
      <c r="J103" s="654"/>
      <c r="K103" s="605"/>
      <c r="L103" s="664" t="s">
        <v>3911</v>
      </c>
      <c r="M103" s="714"/>
    </row>
    <row r="104" spans="1:13" ht="37.15" customHeight="1" x14ac:dyDescent="0.35">
      <c r="A104" s="634" t="s">
        <v>3965</v>
      </c>
      <c r="B104" s="633" t="s">
        <v>3904</v>
      </c>
      <c r="C104" s="280">
        <v>34</v>
      </c>
      <c r="D104" s="467"/>
      <c r="E104" s="714"/>
      <c r="F104" s="697" t="s">
        <v>3966</v>
      </c>
      <c r="G104" s="697" t="s">
        <v>3967</v>
      </c>
      <c r="H104" s="698" t="str">
        <f t="shared" si="13"/>
        <v>IFERROR(D104-E104,") %pts</v>
      </c>
      <c r="I104" s="698" t="str">
        <f>"IFERROR((D"&amp;ROW()&amp;"-E"&amp;ROW()&amp;")/E"&amp;ROW()&amp;","")"</f>
        <v>IFERROR((D104-E104)/E104,")</v>
      </c>
      <c r="J104" s="654"/>
      <c r="K104" s="605"/>
      <c r="L104" s="664" t="s">
        <v>3911</v>
      </c>
      <c r="M104" s="714"/>
    </row>
    <row r="105" spans="1:13" ht="37.15" customHeight="1" x14ac:dyDescent="0.35">
      <c r="A105" s="636" t="s">
        <v>3903</v>
      </c>
      <c r="B105" s="711">
        <v>55</v>
      </c>
      <c r="C105" s="714"/>
      <c r="D105" s="644" t="s">
        <v>3699</v>
      </c>
      <c r="E105" s="714"/>
      <c r="F105" s="651" t="s">
        <v>3743</v>
      </c>
      <c r="G105" s="656"/>
      <c r="H105" s="648"/>
      <c r="I105" s="647" t="s">
        <v>3744</v>
      </c>
      <c r="J105" s="654" t="s">
        <v>3745</v>
      </c>
      <c r="K105" s="647"/>
      <c r="L105" s="650"/>
      <c r="M105" s="714"/>
    </row>
    <row r="106" spans="1:13" ht="37.15" customHeight="1" x14ac:dyDescent="0.35">
      <c r="A106" s="636" t="s">
        <v>3903</v>
      </c>
      <c r="B106" s="711">
        <v>56</v>
      </c>
      <c r="C106" s="714"/>
      <c r="D106" s="644" t="s">
        <v>3746</v>
      </c>
      <c r="E106" s="714"/>
      <c r="F106" s="651" t="s">
        <v>3747</v>
      </c>
      <c r="G106" s="656"/>
      <c r="H106" s="648"/>
      <c r="I106" s="647" t="s">
        <v>3748</v>
      </c>
      <c r="J106" s="654" t="s">
        <v>3749</v>
      </c>
      <c r="K106" s="647"/>
      <c r="L106" s="650"/>
      <c r="M106" s="714"/>
    </row>
    <row r="107" spans="1:13" ht="37.15" customHeight="1" x14ac:dyDescent="0.35">
      <c r="A107" s="640" t="s">
        <v>2837</v>
      </c>
      <c r="B107" s="711">
        <v>57</v>
      </c>
      <c r="C107" s="714"/>
      <c r="D107" s="640" t="s">
        <v>3750</v>
      </c>
      <c r="E107" s="696" t="s">
        <v>3908</v>
      </c>
      <c r="F107" s="677"/>
      <c r="G107" s="677"/>
      <c r="H107" s="677"/>
      <c r="I107" s="677"/>
      <c r="J107" s="677"/>
      <c r="K107" s="677"/>
      <c r="L107" s="680"/>
      <c r="M107" s="714"/>
    </row>
    <row r="108" spans="1:13" ht="37.15" customHeight="1" x14ac:dyDescent="0.35">
      <c r="A108" s="714"/>
      <c r="B108" s="633" t="s">
        <v>3904</v>
      </c>
      <c r="C108" s="714"/>
      <c r="D108" s="714"/>
      <c r="E108" s="714"/>
      <c r="F108" s="54" t="s">
        <v>502</v>
      </c>
      <c r="G108" s="54" t="s">
        <v>503</v>
      </c>
      <c r="H108" s="54" t="s">
        <v>524</v>
      </c>
      <c r="I108" s="54" t="s">
        <v>525</v>
      </c>
      <c r="J108" s="714"/>
      <c r="K108" s="54" t="s">
        <v>526</v>
      </c>
      <c r="L108" s="54" t="s">
        <v>527</v>
      </c>
      <c r="M108" s="714"/>
    </row>
    <row r="109" spans="1:13" ht="37.15" customHeight="1" x14ac:dyDescent="0.35">
      <c r="A109" s="634" t="s">
        <v>3968</v>
      </c>
      <c r="B109" s="711">
        <v>10</v>
      </c>
      <c r="C109" s="280">
        <v>35</v>
      </c>
      <c r="D109" s="235" t="s">
        <v>3561</v>
      </c>
      <c r="E109" s="666" t="s">
        <v>3969</v>
      </c>
      <c r="F109" s="666" t="s">
        <v>3969</v>
      </c>
      <c r="G109" s="637"/>
      <c r="H109" s="487" t="str">
        <f t="shared" ref="H109:H111" si="15">"IFERROR(D"&amp;ROW()&amp;"-E"&amp;ROW()&amp;","")"</f>
        <v>IFERROR(D109-E109,")</v>
      </c>
      <c r="I109" s="488" t="str">
        <f t="shared" ref="I109:I113" si="16">"IFERROR((D"&amp;ROW()&amp;"-E"&amp;ROW()&amp;")/E"&amp;ROW()&amp;","")"</f>
        <v>IFERROR((D109-E109)/E109,")</v>
      </c>
      <c r="J109" s="648"/>
      <c r="K109" s="605"/>
      <c r="L109" s="664" t="s">
        <v>3911</v>
      </c>
      <c r="M109" s="742"/>
    </row>
    <row r="110" spans="1:13" ht="37.15" customHeight="1" x14ac:dyDescent="0.35">
      <c r="A110" s="714"/>
      <c r="B110" s="711">
        <v>58</v>
      </c>
      <c r="C110" s="280">
        <v>36</v>
      </c>
      <c r="D110" s="235" t="s">
        <v>3628</v>
      </c>
      <c r="E110" s="666" t="s">
        <v>3751</v>
      </c>
      <c r="F110" s="697" t="s">
        <v>2838</v>
      </c>
      <c r="G110" s="637"/>
      <c r="H110" s="487" t="str">
        <f t="shared" si="15"/>
        <v>IFERROR(D110-E110,")</v>
      </c>
      <c r="I110" s="488" t="str">
        <f t="shared" si="16"/>
        <v>IFERROR((D110-E110)/E110,")</v>
      </c>
      <c r="J110" s="648"/>
      <c r="K110" s="605"/>
      <c r="L110" s="664" t="s">
        <v>3911</v>
      </c>
      <c r="M110" s="714"/>
    </row>
    <row r="111" spans="1:13" ht="37.15" customHeight="1" x14ac:dyDescent="0.35">
      <c r="A111" s="714"/>
      <c r="B111" s="711">
        <v>59</v>
      </c>
      <c r="C111" s="280">
        <v>37</v>
      </c>
      <c r="D111" s="235" t="s">
        <v>3675</v>
      </c>
      <c r="E111" s="666" t="s">
        <v>3754</v>
      </c>
      <c r="F111" s="697" t="s">
        <v>3970</v>
      </c>
      <c r="G111" s="637"/>
      <c r="H111" s="487" t="str">
        <f t="shared" si="15"/>
        <v>IFERROR(D111-E111,")</v>
      </c>
      <c r="I111" s="488" t="str">
        <f t="shared" si="16"/>
        <v>IFERROR((D111-E111)/E111,")</v>
      </c>
      <c r="J111" s="648"/>
      <c r="K111" s="605"/>
      <c r="L111" s="664" t="s">
        <v>3911</v>
      </c>
      <c r="M111" s="714"/>
    </row>
    <row r="112" spans="1:13" ht="37.15" customHeight="1" x14ac:dyDescent="0.35">
      <c r="A112" s="636" t="s">
        <v>3903</v>
      </c>
      <c r="B112" s="711">
        <v>60</v>
      </c>
      <c r="C112" s="714"/>
      <c r="D112" s="644" t="s">
        <v>3699</v>
      </c>
      <c r="E112" s="714"/>
      <c r="F112" s="651" t="s">
        <v>3757</v>
      </c>
      <c r="G112" s="652"/>
      <c r="H112" s="648"/>
      <c r="I112" s="647" t="s">
        <v>3758</v>
      </c>
      <c r="J112" s="654" t="s">
        <v>3759</v>
      </c>
      <c r="K112" s="647"/>
      <c r="L112" s="650"/>
      <c r="M112" s="714"/>
    </row>
    <row r="113" spans="1:13" ht="37.15" customHeight="1" x14ac:dyDescent="0.35">
      <c r="A113" s="634" t="s">
        <v>3971</v>
      </c>
      <c r="B113" s="711">
        <v>61</v>
      </c>
      <c r="C113" s="280">
        <v>38</v>
      </c>
      <c r="D113" s="235" t="s">
        <v>3760</v>
      </c>
      <c r="E113" s="666" t="s">
        <v>3761</v>
      </c>
      <c r="F113" s="697" t="s">
        <v>3972</v>
      </c>
      <c r="G113" s="697" t="s">
        <v>3973</v>
      </c>
      <c r="H113" s="698" t="str">
        <f t="shared" ref="H113:H114" si="17">"IFERROR(D"&amp;ROW()&amp;"-E"&amp;ROW()&amp;","") %pts"</f>
        <v>IFERROR(D113-E113,") %pts</v>
      </c>
      <c r="I113" s="488" t="str">
        <f t="shared" si="16"/>
        <v>IFERROR((D113-E113)/E113,")</v>
      </c>
      <c r="J113" s="654" t="s">
        <v>3763</v>
      </c>
      <c r="K113" s="605"/>
      <c r="L113" s="664" t="s">
        <v>3911</v>
      </c>
      <c r="M113" s="714"/>
    </row>
    <row r="114" spans="1:13" ht="37.15" customHeight="1" x14ac:dyDescent="0.35">
      <c r="A114" s="634" t="s">
        <v>3974</v>
      </c>
      <c r="B114" s="633" t="s">
        <v>3904</v>
      </c>
      <c r="C114" s="280">
        <v>39</v>
      </c>
      <c r="D114" s="467"/>
      <c r="E114" s="714"/>
      <c r="F114" s="697" t="s">
        <v>3975</v>
      </c>
      <c r="G114" s="697" t="s">
        <v>3976</v>
      </c>
      <c r="H114" s="698" t="str">
        <f t="shared" si="17"/>
        <v>IFERROR(D114-E114,") %pts</v>
      </c>
      <c r="I114" s="698" t="str">
        <f>"IFERROR((D"&amp;ROW()&amp;"-E"&amp;ROW()&amp;")/E"&amp;ROW()&amp;","")"</f>
        <v>IFERROR((D114-E114)/E114,")</v>
      </c>
      <c r="J114" s="654"/>
      <c r="K114" s="605"/>
      <c r="L114" s="664" t="s">
        <v>3911</v>
      </c>
      <c r="M114" s="714"/>
    </row>
    <row r="115" spans="1:13" ht="37.15" customHeight="1" x14ac:dyDescent="0.35">
      <c r="A115" s="714"/>
      <c r="B115" s="711">
        <v>62</v>
      </c>
      <c r="C115" s="714"/>
      <c r="D115" s="640" t="s">
        <v>3764</v>
      </c>
      <c r="E115" s="696" t="s">
        <v>3908</v>
      </c>
      <c r="F115" s="677"/>
      <c r="G115" s="677"/>
      <c r="H115" s="677"/>
      <c r="I115" s="677"/>
      <c r="J115" s="677"/>
      <c r="K115" s="677"/>
      <c r="L115" s="680"/>
      <c r="M115" s="714"/>
    </row>
    <row r="116" spans="1:13" ht="37.15" customHeight="1" x14ac:dyDescent="0.35">
      <c r="A116" s="714"/>
      <c r="B116" s="633" t="s">
        <v>3904</v>
      </c>
      <c r="C116" s="714"/>
      <c r="D116" s="714"/>
      <c r="E116" s="714"/>
      <c r="F116" s="54" t="s">
        <v>502</v>
      </c>
      <c r="G116" s="54" t="s">
        <v>503</v>
      </c>
      <c r="H116" s="54" t="s">
        <v>524</v>
      </c>
      <c r="I116" s="54" t="s">
        <v>525</v>
      </c>
      <c r="J116" s="714"/>
      <c r="K116" s="54" t="s">
        <v>526</v>
      </c>
      <c r="L116" s="54" t="s">
        <v>527</v>
      </c>
      <c r="M116" s="714"/>
    </row>
    <row r="117" spans="1:13" ht="37.15" customHeight="1" x14ac:dyDescent="0.35">
      <c r="A117" s="158" t="s">
        <v>3977</v>
      </c>
      <c r="B117" s="711">
        <v>11</v>
      </c>
      <c r="C117" s="280">
        <v>40</v>
      </c>
      <c r="D117" s="235" t="s">
        <v>3565</v>
      </c>
      <c r="E117" s="666" t="s">
        <v>3978</v>
      </c>
      <c r="F117" s="666" t="s">
        <v>3978</v>
      </c>
      <c r="G117" s="637"/>
      <c r="H117" s="487" t="str">
        <f t="shared" ref="H117:H121" si="18">"IFERROR(D"&amp;ROW()&amp;"-E"&amp;ROW()&amp;","")"</f>
        <v>IFERROR(D117-E117,")</v>
      </c>
      <c r="I117" s="488" t="str">
        <f t="shared" ref="I117:I124" si="19">"IFERROR((D"&amp;ROW()&amp;"-E"&amp;ROW()&amp;")/E"&amp;ROW()&amp;","")"</f>
        <v>IFERROR((D117-E117)/E117,")</v>
      </c>
      <c r="J117" s="648"/>
      <c r="K117" s="605"/>
      <c r="L117" s="664" t="s">
        <v>3911</v>
      </c>
      <c r="M117" s="742"/>
    </row>
    <row r="118" spans="1:13" ht="101.25" customHeight="1" x14ac:dyDescent="0.35">
      <c r="A118" s="714"/>
      <c r="B118" s="711">
        <v>63</v>
      </c>
      <c r="C118" s="280">
        <v>41</v>
      </c>
      <c r="D118" s="235" t="s">
        <v>846</v>
      </c>
      <c r="E118" s="666" t="s">
        <v>3765</v>
      </c>
      <c r="F118" s="487" t="s">
        <v>3765</v>
      </c>
      <c r="G118" s="637"/>
      <c r="H118" s="487" t="str">
        <f t="shared" si="18"/>
        <v>IFERROR(D118-E118,")</v>
      </c>
      <c r="I118" s="488" t="str">
        <f t="shared" si="19"/>
        <v>IFERROR((D118-E118)/E118,")</v>
      </c>
      <c r="J118" s="654" t="s">
        <v>3768</v>
      </c>
      <c r="K118" s="605"/>
      <c r="L118" s="664" t="s">
        <v>3911</v>
      </c>
      <c r="M118" s="714"/>
    </row>
    <row r="119" spans="1:13" ht="37.15" customHeight="1" x14ac:dyDescent="0.35">
      <c r="A119" s="634" t="s">
        <v>3943</v>
      </c>
      <c r="B119" s="633" t="s">
        <v>3904</v>
      </c>
      <c r="C119" s="280">
        <v>42</v>
      </c>
      <c r="D119" s="467"/>
      <c r="E119" s="714"/>
      <c r="F119" s="697" t="s">
        <v>3979</v>
      </c>
      <c r="G119" s="637"/>
      <c r="H119" s="698" t="str">
        <f>"IFERROR(D"&amp;ROW()&amp;"-E"&amp;ROW()&amp;","")"</f>
        <v>IFERROR(D119-E119,")</v>
      </c>
      <c r="I119" s="698" t="str">
        <f>"IFERROR((D"&amp;ROW()&amp;"-E"&amp;ROW()&amp;")/E"&amp;ROW()&amp;","")"</f>
        <v>IFERROR((D119-E119)/E119,")</v>
      </c>
      <c r="J119" s="654"/>
      <c r="K119" s="605"/>
      <c r="L119" s="664" t="s">
        <v>3911</v>
      </c>
      <c r="M119" s="714"/>
    </row>
    <row r="120" spans="1:13" ht="37.15" customHeight="1" x14ac:dyDescent="0.35">
      <c r="A120" s="714"/>
      <c r="B120" s="711">
        <v>64</v>
      </c>
      <c r="C120" s="280">
        <v>43</v>
      </c>
      <c r="D120" s="235" t="s">
        <v>3628</v>
      </c>
      <c r="E120" s="666" t="s">
        <v>3769</v>
      </c>
      <c r="F120" s="487" t="s">
        <v>3769</v>
      </c>
      <c r="G120" s="637"/>
      <c r="H120" s="487" t="str">
        <f t="shared" si="18"/>
        <v>IFERROR(D120-E120,")</v>
      </c>
      <c r="I120" s="488" t="str">
        <f t="shared" si="19"/>
        <v>IFERROR((D120-E120)/E120,")</v>
      </c>
      <c r="J120" s="648"/>
      <c r="K120" s="605"/>
      <c r="L120" s="664" t="s">
        <v>3911</v>
      </c>
      <c r="M120" s="714"/>
    </row>
    <row r="121" spans="1:13" ht="37.15" customHeight="1" x14ac:dyDescent="0.35">
      <c r="A121" s="714"/>
      <c r="B121" s="711">
        <v>65</v>
      </c>
      <c r="C121" s="280">
        <v>44</v>
      </c>
      <c r="D121" s="235" t="s">
        <v>3675</v>
      </c>
      <c r="E121" s="666" t="s">
        <v>3772</v>
      </c>
      <c r="F121" s="697" t="s">
        <v>3980</v>
      </c>
      <c r="G121" s="637"/>
      <c r="H121" s="487" t="str">
        <f t="shared" si="18"/>
        <v>IFERROR(D121-E121,")</v>
      </c>
      <c r="I121" s="488" t="str">
        <f t="shared" si="19"/>
        <v>IFERROR((D121-E121)/E121,")</v>
      </c>
      <c r="J121" s="648"/>
      <c r="K121" s="605"/>
      <c r="L121" s="664" t="s">
        <v>3911</v>
      </c>
      <c r="M121" s="714"/>
    </row>
    <row r="122" spans="1:13" ht="37.15" customHeight="1" x14ac:dyDescent="0.35">
      <c r="A122" s="636" t="s">
        <v>3903</v>
      </c>
      <c r="B122" s="711">
        <v>66</v>
      </c>
      <c r="C122" s="714"/>
      <c r="D122" s="644" t="s">
        <v>3699</v>
      </c>
      <c r="E122" s="714"/>
      <c r="F122" s="651" t="s">
        <v>3775</v>
      </c>
      <c r="G122" s="652"/>
      <c r="H122" s="648"/>
      <c r="I122" s="647" t="s">
        <v>3776</v>
      </c>
      <c r="J122" s="654" t="s">
        <v>3777</v>
      </c>
      <c r="K122" s="647"/>
      <c r="L122" s="650"/>
      <c r="M122" s="714"/>
    </row>
    <row r="123" spans="1:13" ht="37.15" customHeight="1" x14ac:dyDescent="0.35">
      <c r="A123" s="714"/>
      <c r="B123" s="711">
        <v>67</v>
      </c>
      <c r="C123" s="280">
        <v>45</v>
      </c>
      <c r="D123" s="235" t="s">
        <v>3778</v>
      </c>
      <c r="E123" s="666" t="s">
        <v>3779</v>
      </c>
      <c r="F123" s="697" t="s">
        <v>3981</v>
      </c>
      <c r="G123" s="697" t="s">
        <v>3982</v>
      </c>
      <c r="H123" s="698" t="str">
        <f t="shared" ref="H123:H126" si="20">"IFERROR(D"&amp;ROW()&amp;"-E"&amp;ROW()&amp;","") %pts"</f>
        <v>IFERROR(D123-E123,") %pts</v>
      </c>
      <c r="I123" s="488" t="str">
        <f t="shared" si="19"/>
        <v>IFERROR((D123-E123)/E123,")</v>
      </c>
      <c r="J123" s="654" t="s">
        <v>3781</v>
      </c>
      <c r="K123" s="605"/>
      <c r="L123" s="664" t="s">
        <v>3911</v>
      </c>
      <c r="M123" s="714"/>
    </row>
    <row r="124" spans="1:13" ht="37.15" customHeight="1" x14ac:dyDescent="0.35">
      <c r="A124" s="714"/>
      <c r="B124" s="711">
        <v>68</v>
      </c>
      <c r="C124" s="280">
        <v>46</v>
      </c>
      <c r="D124" s="235" t="s">
        <v>3782</v>
      </c>
      <c r="E124" s="666" t="s">
        <v>3783</v>
      </c>
      <c r="F124" s="697" t="s">
        <v>3983</v>
      </c>
      <c r="G124" s="697" t="s">
        <v>3984</v>
      </c>
      <c r="H124" s="698" t="str">
        <f t="shared" si="20"/>
        <v>IFERROR(D124-E124,") %pts</v>
      </c>
      <c r="I124" s="488" t="str">
        <f t="shared" si="19"/>
        <v>IFERROR((D124-E124)/E124,")</v>
      </c>
      <c r="J124" s="654" t="s">
        <v>3785</v>
      </c>
      <c r="K124" s="605"/>
      <c r="L124" s="664" t="s">
        <v>3911</v>
      </c>
      <c r="M124" s="714"/>
    </row>
    <row r="125" spans="1:13" ht="37.15" customHeight="1" x14ac:dyDescent="0.35">
      <c r="A125" s="634" t="s">
        <v>3985</v>
      </c>
      <c r="B125" s="633" t="s">
        <v>3904</v>
      </c>
      <c r="C125" s="280">
        <v>47</v>
      </c>
      <c r="D125" s="467"/>
      <c r="E125" s="714"/>
      <c r="F125" s="697" t="s">
        <v>3986</v>
      </c>
      <c r="G125" s="697" t="s">
        <v>3987</v>
      </c>
      <c r="H125" s="698" t="str">
        <f t="shared" si="20"/>
        <v>IFERROR(D125-E125,") %pts</v>
      </c>
      <c r="I125" s="698" t="str">
        <f>"IFERROR((D"&amp;ROW()&amp;"-E"&amp;ROW()&amp;")/E"&amp;ROW()&amp;","")"</f>
        <v>IFERROR((D125-E125)/E125,")</v>
      </c>
      <c r="J125" s="654"/>
      <c r="K125" s="605"/>
      <c r="L125" s="664" t="s">
        <v>3911</v>
      </c>
      <c r="M125" s="714"/>
    </row>
    <row r="126" spans="1:13" ht="37.15" customHeight="1" x14ac:dyDescent="0.35">
      <c r="A126" s="634" t="s">
        <v>3988</v>
      </c>
      <c r="B126" s="633" t="s">
        <v>3904</v>
      </c>
      <c r="C126" s="280">
        <v>48</v>
      </c>
      <c r="D126" s="467"/>
      <c r="E126" s="714"/>
      <c r="F126" s="697" t="s">
        <v>3989</v>
      </c>
      <c r="G126" s="697" t="s">
        <v>3990</v>
      </c>
      <c r="H126" s="698" t="str">
        <f t="shared" si="20"/>
        <v>IFERROR(D126-E126,") %pts</v>
      </c>
      <c r="I126" s="698" t="str">
        <f>"IFERROR((D"&amp;ROW()&amp;"-E"&amp;ROW()&amp;")/E"&amp;ROW()&amp;","")"</f>
        <v>IFERROR((D126-E126)/E126,")</v>
      </c>
      <c r="J126" s="654"/>
      <c r="K126" s="605"/>
      <c r="L126" s="664" t="s">
        <v>3911</v>
      </c>
      <c r="M126" s="714"/>
    </row>
    <row r="127" spans="1:13" ht="37.15" customHeight="1" x14ac:dyDescent="0.35">
      <c r="A127" s="714"/>
      <c r="B127" s="711">
        <v>69</v>
      </c>
      <c r="C127" s="714"/>
      <c r="D127" s="640" t="s">
        <v>2843</v>
      </c>
      <c r="E127" s="696" t="s">
        <v>3908</v>
      </c>
      <c r="F127" s="677"/>
      <c r="G127" s="677"/>
      <c r="H127" s="677"/>
      <c r="I127" s="677"/>
      <c r="J127" s="677"/>
      <c r="K127" s="677"/>
      <c r="L127" s="680"/>
      <c r="M127" s="714"/>
    </row>
    <row r="128" spans="1:13" ht="37.15" customHeight="1" x14ac:dyDescent="0.35">
      <c r="A128" s="714"/>
      <c r="B128" s="633" t="s">
        <v>3904</v>
      </c>
      <c r="C128" s="714"/>
      <c r="D128" s="714"/>
      <c r="E128" s="714"/>
      <c r="F128" s="54" t="s">
        <v>502</v>
      </c>
      <c r="G128" s="54" t="s">
        <v>503</v>
      </c>
      <c r="H128" s="54" t="s">
        <v>524</v>
      </c>
      <c r="I128" s="54" t="s">
        <v>525</v>
      </c>
      <c r="J128" s="714"/>
      <c r="K128" s="54" t="s">
        <v>526</v>
      </c>
      <c r="L128" s="54" t="s">
        <v>527</v>
      </c>
      <c r="M128" s="714"/>
    </row>
    <row r="129" spans="1:13" ht="37.15" customHeight="1" x14ac:dyDescent="0.35">
      <c r="A129" s="714"/>
      <c r="B129" s="711">
        <v>70</v>
      </c>
      <c r="C129" s="280">
        <v>49</v>
      </c>
      <c r="D129" s="235" t="s">
        <v>3628</v>
      </c>
      <c r="E129" s="487" t="s">
        <v>3786</v>
      </c>
      <c r="F129" s="487" t="s">
        <v>3786</v>
      </c>
      <c r="G129" s="637"/>
      <c r="H129" s="487" t="str">
        <f t="shared" ref="H129:H130" si="21">"IFERROR(D"&amp;ROW()&amp;"-E"&amp;ROW()&amp;","")"</f>
        <v>IFERROR(D129-E129,")</v>
      </c>
      <c r="I129" s="488" t="str">
        <f t="shared" ref="I129:I132" si="22">"IFERROR((D"&amp;ROW()&amp;"-E"&amp;ROW()&amp;")/E"&amp;ROW()&amp;","")"</f>
        <v>IFERROR((D129-E129)/E129,")</v>
      </c>
      <c r="J129" s="648"/>
      <c r="K129" s="605"/>
      <c r="L129" s="664" t="s">
        <v>3911</v>
      </c>
      <c r="M129" s="714"/>
    </row>
    <row r="130" spans="1:13" ht="37.15" customHeight="1" x14ac:dyDescent="0.35">
      <c r="A130" s="714"/>
      <c r="B130" s="711">
        <v>71</v>
      </c>
      <c r="C130" s="280">
        <v>50</v>
      </c>
      <c r="D130" s="235" t="s">
        <v>3675</v>
      </c>
      <c r="E130" s="666" t="s">
        <v>3791</v>
      </c>
      <c r="F130" s="697" t="s">
        <v>3991</v>
      </c>
      <c r="G130" s="637"/>
      <c r="H130" s="487" t="str">
        <f t="shared" si="21"/>
        <v>IFERROR(D130-E130,")</v>
      </c>
      <c r="I130" s="488" t="str">
        <f t="shared" si="22"/>
        <v>IFERROR((D130-E130)/E130,")</v>
      </c>
      <c r="J130" s="648"/>
      <c r="K130" s="605"/>
      <c r="L130" s="664" t="s">
        <v>3911</v>
      </c>
      <c r="M130" s="714"/>
    </row>
    <row r="131" spans="1:13" ht="37.15" customHeight="1" x14ac:dyDescent="0.35">
      <c r="A131" s="636" t="s">
        <v>3903</v>
      </c>
      <c r="B131" s="711">
        <v>72</v>
      </c>
      <c r="C131" s="714"/>
      <c r="D131" s="644" t="s">
        <v>3699</v>
      </c>
      <c r="E131" s="666" t="s">
        <v>3794</v>
      </c>
      <c r="F131" s="651" t="s">
        <v>3794</v>
      </c>
      <c r="G131" s="652"/>
      <c r="H131" s="648"/>
      <c r="I131" s="647" t="s">
        <v>3795</v>
      </c>
      <c r="J131" s="654" t="s">
        <v>3796</v>
      </c>
      <c r="K131" s="647"/>
      <c r="L131" s="650"/>
      <c r="M131" s="714"/>
    </row>
    <row r="132" spans="1:13" ht="37.15" customHeight="1" x14ac:dyDescent="0.35">
      <c r="A132" s="634" t="s">
        <v>3992</v>
      </c>
      <c r="B132" s="711">
        <v>73</v>
      </c>
      <c r="C132" s="280">
        <v>51</v>
      </c>
      <c r="D132" s="235" t="s">
        <v>3659</v>
      </c>
      <c r="E132" s="666" t="s">
        <v>3797</v>
      </c>
      <c r="F132" s="697" t="s">
        <v>3993</v>
      </c>
      <c r="G132" s="697" t="s">
        <v>3994</v>
      </c>
      <c r="H132" s="698" t="str">
        <f t="shared" ref="H132:H133" si="23">"IFERROR(D"&amp;ROW()&amp;"-E"&amp;ROW()&amp;","") %pts"</f>
        <v>IFERROR(D132-E132,") %pts</v>
      </c>
      <c r="I132" s="488" t="str">
        <f t="shared" si="22"/>
        <v>IFERROR((D132-E132)/E132,")</v>
      </c>
      <c r="J132" s="654" t="s">
        <v>3799</v>
      </c>
      <c r="K132" s="605"/>
      <c r="L132" s="664" t="s">
        <v>3911</v>
      </c>
      <c r="M132" s="714"/>
    </row>
    <row r="133" spans="1:13" ht="37.15" customHeight="1" x14ac:dyDescent="0.35">
      <c r="A133" s="634" t="s">
        <v>3995</v>
      </c>
      <c r="B133" s="633" t="s">
        <v>3904</v>
      </c>
      <c r="C133" s="280">
        <v>52</v>
      </c>
      <c r="D133" s="467"/>
      <c r="E133" s="714"/>
      <c r="F133" s="697" t="s">
        <v>3996</v>
      </c>
      <c r="G133" s="697" t="s">
        <v>3997</v>
      </c>
      <c r="H133" s="698" t="str">
        <f t="shared" si="23"/>
        <v>IFERROR(D133-E133,") %pts</v>
      </c>
      <c r="I133" s="698" t="str">
        <f>"IFERROR((D"&amp;ROW()&amp;"-E"&amp;ROW()&amp;")/E"&amp;ROW()&amp;","")"</f>
        <v>IFERROR((D133-E133)/E133,")</v>
      </c>
      <c r="J133" s="654"/>
      <c r="K133" s="605"/>
      <c r="L133" s="664" t="s">
        <v>3911</v>
      </c>
      <c r="M133" s="714"/>
    </row>
    <row r="134" spans="1:13" ht="25.5" customHeight="1" x14ac:dyDescent="0.35">
      <c r="A134" s="636" t="s">
        <v>3903</v>
      </c>
      <c r="B134" s="711">
        <v>75</v>
      </c>
      <c r="C134" s="714"/>
      <c r="D134" s="683" t="s">
        <v>2845</v>
      </c>
      <c r="E134" s="714"/>
      <c r="F134" s="684"/>
      <c r="G134" s="684"/>
      <c r="H134" s="684"/>
      <c r="I134" s="684"/>
      <c r="J134" s="684"/>
      <c r="K134" s="684"/>
      <c r="L134" s="685"/>
      <c r="M134" s="714"/>
    </row>
    <row r="135" spans="1:13" ht="134.25" customHeight="1" x14ac:dyDescent="0.35">
      <c r="A135" s="636" t="s">
        <v>3903</v>
      </c>
      <c r="B135" s="711">
        <v>76</v>
      </c>
      <c r="C135" s="714"/>
      <c r="D135" s="644" t="s">
        <v>846</v>
      </c>
      <c r="E135" s="714"/>
      <c r="F135" s="651" t="s">
        <v>2123</v>
      </c>
      <c r="G135" s="652" t="s">
        <v>878</v>
      </c>
      <c r="H135" s="646" t="s">
        <v>3801</v>
      </c>
      <c r="I135" s="647" t="s">
        <v>3802</v>
      </c>
      <c r="J135" s="654" t="s">
        <v>3803</v>
      </c>
      <c r="K135" s="647"/>
      <c r="L135" s="650" t="s">
        <v>878</v>
      </c>
      <c r="M135" s="714"/>
    </row>
    <row r="136" spans="1:13" ht="25.5" customHeight="1" x14ac:dyDescent="0.35">
      <c r="A136" s="636" t="s">
        <v>3903</v>
      </c>
      <c r="B136" s="711">
        <v>78</v>
      </c>
      <c r="C136" s="714"/>
      <c r="D136" s="644" t="s">
        <v>3593</v>
      </c>
      <c r="E136" s="714"/>
      <c r="F136" s="651" t="s">
        <v>3807</v>
      </c>
      <c r="G136" s="651"/>
      <c r="H136" s="646" t="s">
        <v>3808</v>
      </c>
      <c r="I136" s="647" t="s">
        <v>3809</v>
      </c>
      <c r="J136" s="648"/>
      <c r="K136" s="649"/>
      <c r="L136" s="650" t="s">
        <v>878</v>
      </c>
      <c r="M136" s="714"/>
    </row>
    <row r="137" spans="1:13" ht="25.5" customHeight="1" x14ac:dyDescent="0.35">
      <c r="A137" s="636" t="s">
        <v>3903</v>
      </c>
      <c r="B137" s="711">
        <v>79</v>
      </c>
      <c r="C137" s="714"/>
      <c r="D137" s="644" t="s">
        <v>3810</v>
      </c>
      <c r="E137" s="714"/>
      <c r="F137" s="651" t="s">
        <v>3811</v>
      </c>
      <c r="G137" s="651">
        <f>IFERROR(G58+G136,"")</f>
        <v>0</v>
      </c>
      <c r="H137" s="646" t="s">
        <v>3812</v>
      </c>
      <c r="I137" s="647" t="s">
        <v>3813</v>
      </c>
      <c r="J137" s="648"/>
      <c r="K137" s="649"/>
      <c r="L137" s="650" t="s">
        <v>878</v>
      </c>
      <c r="M137" s="714"/>
    </row>
    <row r="138" spans="1:13" ht="25.5" customHeight="1" x14ac:dyDescent="0.35">
      <c r="A138" s="636" t="s">
        <v>3903</v>
      </c>
      <c r="B138" s="711">
        <v>80</v>
      </c>
      <c r="C138" s="714"/>
      <c r="D138" s="644" t="s">
        <v>3814</v>
      </c>
      <c r="E138" s="714"/>
      <c r="F138" s="651" t="s">
        <v>3815</v>
      </c>
      <c r="G138" s="651" t="str">
        <f>IFERROR(+G135/G41,"")</f>
        <v/>
      </c>
      <c r="H138" s="648"/>
      <c r="I138" s="647" t="s">
        <v>3816</v>
      </c>
      <c r="J138" s="648"/>
      <c r="K138" s="649"/>
      <c r="L138" s="650" t="s">
        <v>878</v>
      </c>
      <c r="M138" s="714"/>
    </row>
    <row r="139" spans="1:13" ht="80.25" customHeight="1" x14ac:dyDescent="0.35">
      <c r="A139" s="636" t="s">
        <v>3903</v>
      </c>
      <c r="B139" s="711">
        <v>82</v>
      </c>
      <c r="C139" s="714"/>
      <c r="D139" s="644" t="s">
        <v>3820</v>
      </c>
      <c r="E139" s="714"/>
      <c r="F139" s="651" t="s">
        <v>3821</v>
      </c>
      <c r="G139" s="651" t="str">
        <f>IFERROR(G138/G52,"")</f>
        <v/>
      </c>
      <c r="H139" s="648"/>
      <c r="I139" s="647" t="s">
        <v>3822</v>
      </c>
      <c r="J139" s="654" t="s">
        <v>3823</v>
      </c>
      <c r="K139" s="647"/>
      <c r="L139" s="650" t="s">
        <v>878</v>
      </c>
      <c r="M139" s="714"/>
    </row>
    <row r="140" spans="1:13" ht="25.5" hidden="1" customHeight="1" x14ac:dyDescent="0.35">
      <c r="A140" s="636" t="s">
        <v>3903</v>
      </c>
      <c r="B140" s="711" t="e">
        <v>#N/A</v>
      </c>
      <c r="C140" s="714"/>
      <c r="D140" s="636"/>
      <c r="E140" s="714"/>
      <c r="F140" s="636"/>
      <c r="G140" s="636"/>
      <c r="H140" s="648"/>
      <c r="I140" s="655" t="s">
        <v>3824</v>
      </c>
      <c r="J140" s="655" t="s">
        <v>3825</v>
      </c>
      <c r="K140" s="655"/>
      <c r="L140" s="636"/>
      <c r="M140" s="714"/>
    </row>
    <row r="141" spans="1:13" ht="32.25" hidden="1" customHeight="1" x14ac:dyDescent="0.35">
      <c r="A141" s="636" t="s">
        <v>3903</v>
      </c>
      <c r="B141" s="711" t="e">
        <v>#N/A</v>
      </c>
      <c r="C141" s="714"/>
      <c r="D141" s="636"/>
      <c r="E141" s="714"/>
      <c r="F141" s="636"/>
      <c r="G141" s="636"/>
      <c r="H141" s="648"/>
      <c r="I141" s="655" t="s">
        <v>3826</v>
      </c>
      <c r="J141" s="655" t="s">
        <v>3827</v>
      </c>
      <c r="K141" s="655"/>
      <c r="L141" s="636"/>
      <c r="M141" s="714"/>
    </row>
    <row r="142" spans="1:13" ht="32.25" hidden="1" customHeight="1" x14ac:dyDescent="0.35">
      <c r="A142" s="636" t="s">
        <v>3903</v>
      </c>
      <c r="B142" s="711" t="e">
        <v>#N/A</v>
      </c>
      <c r="C142" s="714"/>
      <c r="D142" s="636"/>
      <c r="E142" s="714"/>
      <c r="F142" s="636"/>
      <c r="G142" s="636"/>
      <c r="H142" s="648"/>
      <c r="I142" s="655" t="s">
        <v>3828</v>
      </c>
      <c r="J142" s="655"/>
      <c r="K142" s="655"/>
      <c r="L142" s="636"/>
      <c r="M142" s="714"/>
    </row>
    <row r="143" spans="1:13" ht="33" customHeight="1" x14ac:dyDescent="0.35">
      <c r="A143" s="636" t="s">
        <v>3903</v>
      </c>
      <c r="B143" s="711">
        <v>83</v>
      </c>
      <c r="C143" s="714"/>
      <c r="D143" s="644" t="s">
        <v>3829</v>
      </c>
      <c r="E143" s="714"/>
      <c r="F143" s="651" t="s">
        <v>3830</v>
      </c>
      <c r="G143" s="651"/>
      <c r="H143" s="648"/>
      <c r="I143" s="647" t="s">
        <v>3831</v>
      </c>
      <c r="J143" s="654" t="s">
        <v>3832</v>
      </c>
      <c r="K143" s="647"/>
      <c r="L143" s="650"/>
      <c r="M143" s="714"/>
    </row>
    <row r="144" spans="1:13" ht="33" customHeight="1" x14ac:dyDescent="0.35">
      <c r="A144" s="636" t="s">
        <v>3903</v>
      </c>
      <c r="B144" s="711">
        <v>84</v>
      </c>
      <c r="C144" s="714"/>
      <c r="D144" s="644" t="s">
        <v>3833</v>
      </c>
      <c r="E144" s="714"/>
      <c r="F144" s="651" t="s">
        <v>3834</v>
      </c>
      <c r="G144" s="651" t="str">
        <f>IFERROR(G58/#REF!,"")</f>
        <v/>
      </c>
      <c r="H144" s="648"/>
      <c r="I144" s="647" t="s">
        <v>3835</v>
      </c>
      <c r="J144" s="654" t="s">
        <v>3836</v>
      </c>
      <c r="K144" s="647"/>
      <c r="L144" s="650" t="s">
        <v>878</v>
      </c>
      <c r="M144" s="714"/>
    </row>
    <row r="145" spans="1:12" ht="33" customHeight="1" x14ac:dyDescent="0.35">
      <c r="A145" s="636" t="s">
        <v>3903</v>
      </c>
      <c r="B145" s="711">
        <v>85</v>
      </c>
      <c r="C145" s="714"/>
      <c r="D145" s="644" t="s">
        <v>3837</v>
      </c>
      <c r="E145" s="714"/>
      <c r="F145" s="651" t="s">
        <v>3838</v>
      </c>
      <c r="G145" s="651" t="str">
        <f>IFERROR(G142/#REF!,"")</f>
        <v/>
      </c>
      <c r="H145" s="648"/>
      <c r="I145" s="647" t="s">
        <v>3839</v>
      </c>
      <c r="J145" s="654" t="s">
        <v>3840</v>
      </c>
      <c r="K145" s="647"/>
      <c r="L145" s="650" t="s">
        <v>878</v>
      </c>
    </row>
    <row r="146" spans="1:12" ht="25.5" hidden="1" customHeight="1" x14ac:dyDescent="0.35">
      <c r="A146" s="714"/>
      <c r="B146" s="711" t="e">
        <v>#N/A</v>
      </c>
      <c r="C146" s="714"/>
      <c r="D146" s="636"/>
      <c r="E146" s="714"/>
      <c r="F146" s="636"/>
      <c r="G146" s="636"/>
      <c r="H146" s="655"/>
      <c r="I146" s="655"/>
      <c r="J146" s="655"/>
      <c r="K146" s="655"/>
      <c r="L146" s="636"/>
    </row>
    <row r="147" spans="1:12" ht="25.5" hidden="1" customHeight="1" x14ac:dyDescent="0.35">
      <c r="A147" s="714"/>
      <c r="B147" s="711" t="e">
        <v>#N/A</v>
      </c>
      <c r="C147" s="714"/>
      <c r="D147" s="636"/>
      <c r="E147" s="714"/>
      <c r="F147" s="636"/>
      <c r="G147" s="636"/>
      <c r="H147" s="655"/>
      <c r="I147" s="655"/>
      <c r="J147" s="655"/>
      <c r="K147" s="655"/>
      <c r="L147" s="636"/>
    </row>
    <row r="148" spans="1:12" ht="25.5" customHeight="1" x14ac:dyDescent="0.35">
      <c r="A148" s="636" t="s">
        <v>3903</v>
      </c>
      <c r="B148" s="711">
        <v>86</v>
      </c>
      <c r="C148" s="714"/>
      <c r="D148" s="678" t="s">
        <v>2831</v>
      </c>
      <c r="E148" s="714"/>
      <c r="F148" s="659"/>
      <c r="G148" s="659"/>
      <c r="H148" s="659"/>
      <c r="I148" s="659"/>
      <c r="J148" s="659"/>
      <c r="K148" s="659"/>
      <c r="L148" s="679"/>
    </row>
    <row r="149" spans="1:12" ht="90" customHeight="1" x14ac:dyDescent="0.35">
      <c r="A149" s="636" t="s">
        <v>3903</v>
      </c>
      <c r="B149" s="711">
        <v>87</v>
      </c>
      <c r="C149" s="714"/>
      <c r="D149" s="644" t="s">
        <v>3841</v>
      </c>
      <c r="E149" s="714"/>
      <c r="F149" s="651" t="s">
        <v>3842</v>
      </c>
      <c r="G149" s="652" t="s">
        <v>878</v>
      </c>
      <c r="H149" s="646" t="s">
        <v>3843</v>
      </c>
      <c r="I149" s="647" t="s">
        <v>3844</v>
      </c>
      <c r="J149" s="654" t="s">
        <v>3845</v>
      </c>
      <c r="K149" s="647"/>
      <c r="L149" s="650" t="s">
        <v>878</v>
      </c>
    </row>
    <row r="150" spans="1:12" ht="25.5" customHeight="1" x14ac:dyDescent="0.35">
      <c r="A150" s="636" t="s">
        <v>3903</v>
      </c>
      <c r="B150" s="711">
        <v>88</v>
      </c>
      <c r="C150" s="714"/>
      <c r="D150" s="644" t="s">
        <v>3846</v>
      </c>
      <c r="E150" s="714"/>
      <c r="F150" s="651" t="s">
        <v>3847</v>
      </c>
      <c r="G150" s="652" t="s">
        <v>878</v>
      </c>
      <c r="H150" s="646" t="s">
        <v>3848</v>
      </c>
      <c r="I150" s="647" t="s">
        <v>3849</v>
      </c>
      <c r="J150" s="648"/>
      <c r="K150" s="649"/>
      <c r="L150" s="650" t="s">
        <v>878</v>
      </c>
    </row>
    <row r="151" spans="1:12" ht="25.5" customHeight="1" x14ac:dyDescent="0.35">
      <c r="A151" s="636" t="s">
        <v>3903</v>
      </c>
      <c r="B151" s="711">
        <v>89</v>
      </c>
      <c r="C151" s="714"/>
      <c r="D151" s="644" t="s">
        <v>3850</v>
      </c>
      <c r="E151" s="714"/>
      <c r="F151" s="651" t="s">
        <v>3851</v>
      </c>
      <c r="G151" s="652" t="s">
        <v>878</v>
      </c>
      <c r="H151" s="646" t="s">
        <v>3852</v>
      </c>
      <c r="I151" s="647" t="s">
        <v>3853</v>
      </c>
      <c r="J151" s="648"/>
      <c r="K151" s="649"/>
      <c r="L151" s="650" t="s">
        <v>878</v>
      </c>
    </row>
    <row r="152" spans="1:12" ht="34.5" customHeight="1" x14ac:dyDescent="0.35">
      <c r="A152" s="636" t="s">
        <v>3903</v>
      </c>
      <c r="B152" s="711">
        <v>90</v>
      </c>
      <c r="C152" s="714"/>
      <c r="D152" s="644" t="s">
        <v>3854</v>
      </c>
      <c r="E152" s="714"/>
      <c r="F152" s="651" t="s">
        <v>3855</v>
      </c>
      <c r="G152" s="651" t="str">
        <f>IFERROR(G150/(G81+G151),"")</f>
        <v/>
      </c>
      <c r="H152" s="648"/>
      <c r="I152" s="647" t="s">
        <v>3856</v>
      </c>
      <c r="J152" s="654" t="s">
        <v>3857</v>
      </c>
      <c r="K152" s="647"/>
      <c r="L152" s="650" t="s">
        <v>878</v>
      </c>
    </row>
    <row r="153" spans="1:12" ht="25.5" hidden="1" customHeight="1" x14ac:dyDescent="0.35">
      <c r="A153" s="636" t="s">
        <v>3903</v>
      </c>
      <c r="B153" s="711" t="e">
        <v>#N/A</v>
      </c>
      <c r="C153" s="714"/>
      <c r="D153" s="636"/>
      <c r="E153" s="714"/>
      <c r="F153" s="636"/>
      <c r="G153" s="636"/>
      <c r="H153" s="648"/>
      <c r="I153" s="655" t="s">
        <v>3858</v>
      </c>
      <c r="J153" s="655"/>
      <c r="K153" s="655"/>
      <c r="L153" s="636"/>
    </row>
    <row r="154" spans="1:12" ht="31.5" customHeight="1" x14ac:dyDescent="0.35">
      <c r="A154" s="636" t="s">
        <v>3903</v>
      </c>
      <c r="B154" s="711">
        <v>91</v>
      </c>
      <c r="C154" s="714"/>
      <c r="D154" s="644" t="s">
        <v>3859</v>
      </c>
      <c r="E154" s="714"/>
      <c r="F154" s="651" t="s">
        <v>3860</v>
      </c>
      <c r="G154" s="652" t="str">
        <f>IFERROR(G143/#REF!,"")</f>
        <v/>
      </c>
      <c r="H154" s="648"/>
      <c r="I154" s="647" t="s">
        <v>3861</v>
      </c>
      <c r="J154" s="654" t="s">
        <v>3862</v>
      </c>
      <c r="K154" s="647"/>
      <c r="L154" s="650" t="s">
        <v>878</v>
      </c>
    </row>
    <row r="155" spans="1:12" ht="31.5" customHeight="1" x14ac:dyDescent="0.35">
      <c r="A155" s="636" t="s">
        <v>3903</v>
      </c>
      <c r="B155" s="711">
        <v>92</v>
      </c>
      <c r="C155" s="714"/>
      <c r="D155" s="644" t="s">
        <v>3863</v>
      </c>
      <c r="E155" s="714"/>
      <c r="F155" s="651" t="s">
        <v>3864</v>
      </c>
      <c r="G155" s="652" t="str">
        <f>IFERROR(G144/#REF!,"")</f>
        <v/>
      </c>
      <c r="H155" s="648"/>
      <c r="I155" s="647" t="s">
        <v>3865</v>
      </c>
      <c r="J155" s="654" t="s">
        <v>3866</v>
      </c>
      <c r="K155" s="647"/>
      <c r="L155" s="650" t="s">
        <v>878</v>
      </c>
    </row>
    <row r="156" spans="1:12" ht="25.5" customHeight="1" x14ac:dyDescent="0.35">
      <c r="A156" s="636" t="s">
        <v>3903</v>
      </c>
      <c r="B156" s="711">
        <v>93</v>
      </c>
      <c r="C156" s="714"/>
      <c r="D156" s="678" t="s">
        <v>2834</v>
      </c>
      <c r="E156" s="714"/>
      <c r="F156" s="659"/>
      <c r="G156" s="659"/>
      <c r="H156" s="659"/>
      <c r="I156" s="659"/>
      <c r="J156" s="659"/>
      <c r="K156" s="659"/>
      <c r="L156" s="679"/>
    </row>
    <row r="157" spans="1:12" ht="87.75" customHeight="1" x14ac:dyDescent="0.35">
      <c r="A157" s="636" t="s">
        <v>3903</v>
      </c>
      <c r="B157" s="711">
        <v>94</v>
      </c>
      <c r="C157" s="714"/>
      <c r="D157" s="644" t="s">
        <v>3841</v>
      </c>
      <c r="E157" s="714"/>
      <c r="F157" s="651" t="s">
        <v>3867</v>
      </c>
      <c r="G157" s="652" t="s">
        <v>878</v>
      </c>
      <c r="H157" s="646" t="s">
        <v>3868</v>
      </c>
      <c r="I157" s="647" t="s">
        <v>3869</v>
      </c>
      <c r="J157" s="654" t="s">
        <v>3870</v>
      </c>
      <c r="K157" s="647"/>
      <c r="L157" s="650" t="s">
        <v>878</v>
      </c>
    </row>
    <row r="158" spans="1:12" ht="25.5" customHeight="1" x14ac:dyDescent="0.35">
      <c r="A158" s="636" t="s">
        <v>3903</v>
      </c>
      <c r="B158" s="711">
        <v>95</v>
      </c>
      <c r="C158" s="714"/>
      <c r="D158" s="644" t="s">
        <v>3628</v>
      </c>
      <c r="E158" s="714"/>
      <c r="F158" s="651" t="s">
        <v>3871</v>
      </c>
      <c r="G158" s="652" t="s">
        <v>878</v>
      </c>
      <c r="H158" s="646" t="s">
        <v>3872</v>
      </c>
      <c r="I158" s="647" t="s">
        <v>3873</v>
      </c>
      <c r="J158" s="648"/>
      <c r="K158" s="649"/>
      <c r="L158" s="650" t="s">
        <v>878</v>
      </c>
    </row>
    <row r="159" spans="1:12" ht="25.5" customHeight="1" x14ac:dyDescent="0.35">
      <c r="A159" s="636" t="s">
        <v>3903</v>
      </c>
      <c r="B159" s="711">
        <v>96</v>
      </c>
      <c r="C159" s="714"/>
      <c r="D159" s="644" t="s">
        <v>3850</v>
      </c>
      <c r="E159" s="714"/>
      <c r="F159" s="651" t="s">
        <v>3874</v>
      </c>
      <c r="G159" s="652" t="s">
        <v>878</v>
      </c>
      <c r="H159" s="646" t="s">
        <v>3875</v>
      </c>
      <c r="I159" s="647" t="s">
        <v>3876</v>
      </c>
      <c r="J159" s="648"/>
      <c r="K159" s="649"/>
      <c r="L159" s="650" t="s">
        <v>878</v>
      </c>
    </row>
    <row r="160" spans="1:12" ht="39.75" customHeight="1" x14ac:dyDescent="0.35">
      <c r="A160" s="636" t="s">
        <v>3903</v>
      </c>
      <c r="B160" s="711">
        <v>97</v>
      </c>
      <c r="C160" s="714"/>
      <c r="D160" s="644" t="s">
        <v>3854</v>
      </c>
      <c r="E160" s="714"/>
      <c r="F160" s="651" t="s">
        <v>3877</v>
      </c>
      <c r="G160" s="651" t="str">
        <f>IFERROR(G158/(G93+G159),"")</f>
        <v/>
      </c>
      <c r="H160" s="648"/>
      <c r="I160" s="647" t="s">
        <v>3878</v>
      </c>
      <c r="J160" s="654" t="s">
        <v>3879</v>
      </c>
      <c r="K160" s="647"/>
      <c r="L160" s="650" t="s">
        <v>878</v>
      </c>
    </row>
    <row r="161" spans="1:12" ht="25.5" hidden="1" customHeight="1" x14ac:dyDescent="0.35">
      <c r="A161" s="636" t="s">
        <v>3903</v>
      </c>
      <c r="B161" s="711" t="e">
        <v>#N/A</v>
      </c>
      <c r="C161" s="714"/>
      <c r="D161" s="636"/>
      <c r="E161" s="714"/>
      <c r="F161" s="636"/>
      <c r="G161" s="636"/>
      <c r="H161" s="648"/>
      <c r="I161" s="655" t="s">
        <v>3880</v>
      </c>
      <c r="J161" s="654" t="s">
        <v>3881</v>
      </c>
      <c r="K161" s="655"/>
      <c r="L161" s="636"/>
    </row>
    <row r="162" spans="1:12" ht="25.5" customHeight="1" x14ac:dyDescent="0.35">
      <c r="A162" s="636" t="s">
        <v>3903</v>
      </c>
      <c r="B162" s="711">
        <v>98</v>
      </c>
      <c r="C162" s="714"/>
      <c r="D162" s="644" t="s">
        <v>3739</v>
      </c>
      <c r="E162" s="714"/>
      <c r="F162" s="651" t="s">
        <v>3882</v>
      </c>
      <c r="G162" s="652" t="str">
        <f>IFERROR(G159/G32,"")</f>
        <v/>
      </c>
      <c r="H162" s="648"/>
      <c r="I162" s="647" t="s">
        <v>3883</v>
      </c>
      <c r="J162" s="654" t="s">
        <v>3884</v>
      </c>
      <c r="K162" s="647"/>
      <c r="L162" s="650" t="s">
        <v>878</v>
      </c>
    </row>
    <row r="163" spans="1:12" ht="31.5" customHeight="1" x14ac:dyDescent="0.35">
      <c r="A163" s="636" t="s">
        <v>3903</v>
      </c>
      <c r="B163" s="711">
        <v>99</v>
      </c>
      <c r="C163" s="714"/>
      <c r="D163" s="644" t="s">
        <v>3885</v>
      </c>
      <c r="E163" s="714"/>
      <c r="F163" s="651" t="s">
        <v>3886</v>
      </c>
      <c r="G163" s="652"/>
      <c r="H163" s="648"/>
      <c r="I163" s="647" t="s">
        <v>3887</v>
      </c>
      <c r="J163" s="654" t="s">
        <v>3888</v>
      </c>
      <c r="K163" s="647"/>
      <c r="L163" s="650"/>
    </row>
    <row r="164" spans="1:12" x14ac:dyDescent="0.35">
      <c r="A164" s="714"/>
      <c r="B164" s="714"/>
      <c r="C164" s="714"/>
      <c r="D164" s="758"/>
      <c r="E164" s="714"/>
      <c r="F164" s="758"/>
      <c r="G164" s="714"/>
      <c r="H164" s="759"/>
      <c r="I164" s="759"/>
      <c r="J164" s="759"/>
      <c r="K164" s="759"/>
      <c r="L164" s="758"/>
    </row>
    <row r="165" spans="1:12" ht="15.5" x14ac:dyDescent="0.35">
      <c r="A165" s="714"/>
      <c r="B165" s="714"/>
      <c r="C165" s="714"/>
      <c r="D165" s="239"/>
      <c r="E165" s="714"/>
      <c r="F165" s="240"/>
      <c r="G165" s="240"/>
      <c r="H165" s="493"/>
      <c r="I165" s="493"/>
      <c r="J165" s="493"/>
      <c r="K165" s="493"/>
      <c r="L165" s="240"/>
    </row>
    <row r="166" spans="1:12" s="2" customFormat="1" ht="16" x14ac:dyDescent="0.45">
      <c r="A166" s="714"/>
      <c r="B166" s="714"/>
      <c r="C166" s="714"/>
      <c r="D166" s="469" t="s">
        <v>438</v>
      </c>
      <c r="E166" s="714"/>
      <c r="F166" s="471"/>
      <c r="G166" s="471"/>
      <c r="H166" s="494"/>
      <c r="I166" s="494"/>
      <c r="J166" s="494"/>
      <c r="K166" s="494"/>
      <c r="L166" s="472"/>
    </row>
    <row r="167" spans="1:12" s="2" customFormat="1" ht="21" x14ac:dyDescent="0.45">
      <c r="A167" s="714"/>
      <c r="B167" s="711">
        <v>109</v>
      </c>
      <c r="C167" s="714"/>
      <c r="D167" s="709" t="s">
        <v>3998</v>
      </c>
      <c r="E167" s="714"/>
      <c r="F167" s="472"/>
      <c r="G167" s="472"/>
      <c r="H167" s="494"/>
      <c r="I167" s="494"/>
      <c r="J167" s="494"/>
      <c r="K167" s="494"/>
      <c r="L167" s="472"/>
    </row>
    <row r="168" spans="1:12" s="2" customFormat="1" ht="21" x14ac:dyDescent="0.45">
      <c r="A168" s="714"/>
      <c r="B168" s="711">
        <v>100</v>
      </c>
      <c r="C168" s="714"/>
      <c r="D168" s="710" t="s">
        <v>3999</v>
      </c>
      <c r="E168" s="714"/>
      <c r="F168" s="473"/>
      <c r="G168" s="472"/>
      <c r="H168" s="494"/>
      <c r="I168" s="494"/>
      <c r="J168" s="494"/>
      <c r="K168" s="494"/>
      <c r="L168" s="472"/>
    </row>
    <row r="169" spans="1:12" s="2" customFormat="1" ht="21" x14ac:dyDescent="0.35">
      <c r="A169" s="636" t="s">
        <v>3903</v>
      </c>
      <c r="B169" s="711">
        <v>101</v>
      </c>
      <c r="C169" s="714"/>
      <c r="D169" s="636" t="s">
        <v>3890</v>
      </c>
      <c r="E169" s="636"/>
      <c r="F169" s="659"/>
      <c r="G169" s="659"/>
      <c r="H169" s="660"/>
      <c r="I169" s="653"/>
      <c r="J169" s="661"/>
      <c r="K169" s="653"/>
      <c r="L169" s="636"/>
    </row>
    <row r="170" spans="1:12" s="2" customFormat="1" ht="21" x14ac:dyDescent="0.45">
      <c r="A170" s="714"/>
      <c r="B170" s="711">
        <v>102</v>
      </c>
      <c r="C170" s="714"/>
      <c r="D170" s="708" t="s">
        <v>4000</v>
      </c>
      <c r="E170" s="714"/>
      <c r="F170" s="473"/>
      <c r="G170" s="472"/>
      <c r="H170" s="494"/>
      <c r="I170" s="494"/>
      <c r="J170" s="494"/>
      <c r="K170" s="494"/>
      <c r="L170" s="472"/>
    </row>
    <row r="171" spans="1:12" s="2" customFormat="1" ht="21" x14ac:dyDescent="0.35">
      <c r="A171" s="636" t="s">
        <v>3903</v>
      </c>
      <c r="B171" s="711">
        <v>103</v>
      </c>
      <c r="C171" s="714"/>
      <c r="D171" s="636" t="s">
        <v>3892</v>
      </c>
      <c r="E171" s="636"/>
      <c r="F171" s="659"/>
      <c r="G171" s="659"/>
      <c r="H171" s="660"/>
      <c r="I171" s="653"/>
      <c r="J171" s="661"/>
      <c r="K171" s="653"/>
      <c r="L171" s="636"/>
    </row>
    <row r="172" spans="1:12" s="2" customFormat="1" ht="21" x14ac:dyDescent="0.45">
      <c r="A172" s="714"/>
      <c r="B172" s="711">
        <v>104</v>
      </c>
      <c r="C172" s="714"/>
      <c r="D172" s="710" t="s">
        <v>4001</v>
      </c>
      <c r="E172" s="714"/>
      <c r="F172" s="334"/>
      <c r="G172" s="334"/>
      <c r="H172" s="495"/>
      <c r="I172" s="496"/>
      <c r="J172" s="497"/>
      <c r="K172" s="496"/>
      <c r="L172" s="472"/>
    </row>
    <row r="173" spans="1:12" s="2" customFormat="1" ht="21" x14ac:dyDescent="0.45">
      <c r="A173" s="714"/>
      <c r="B173" s="711">
        <v>105</v>
      </c>
      <c r="C173" s="714"/>
      <c r="D173" s="710" t="s">
        <v>4002</v>
      </c>
      <c r="E173" s="714"/>
      <c r="F173" s="334"/>
      <c r="G173" s="334"/>
      <c r="H173" s="495"/>
      <c r="I173" s="496"/>
      <c r="J173" s="497"/>
      <c r="K173" s="496"/>
      <c r="L173" s="472"/>
    </row>
    <row r="174" spans="1:12" s="2" customFormat="1" ht="21" x14ac:dyDescent="0.35">
      <c r="A174" s="636" t="s">
        <v>3903</v>
      </c>
      <c r="B174" s="711">
        <v>106</v>
      </c>
      <c r="C174" s="714"/>
      <c r="D174" s="636" t="s">
        <v>3895</v>
      </c>
      <c r="E174" s="636"/>
      <c r="F174" s="659"/>
      <c r="G174" s="659"/>
      <c r="H174" s="660"/>
      <c r="I174" s="653"/>
      <c r="J174" s="661"/>
      <c r="K174" s="653"/>
      <c r="L174" s="636"/>
    </row>
    <row r="175" spans="1:12" s="2" customFormat="1" ht="21" x14ac:dyDescent="0.45">
      <c r="A175" s="714"/>
      <c r="B175" s="711">
        <v>107</v>
      </c>
      <c r="C175" s="714"/>
      <c r="D175" s="710" t="s">
        <v>4003</v>
      </c>
      <c r="E175" s="714"/>
      <c r="F175" s="472"/>
      <c r="G175" s="472"/>
      <c r="H175" s="494"/>
      <c r="I175" s="494"/>
      <c r="J175" s="494"/>
      <c r="K175" s="494"/>
      <c r="L175" s="472"/>
    </row>
    <row r="176" spans="1:12" s="2" customFormat="1" ht="21" x14ac:dyDescent="0.35">
      <c r="A176" s="636" t="s">
        <v>3903</v>
      </c>
      <c r="B176" s="711">
        <v>108</v>
      </c>
      <c r="C176" s="714"/>
      <c r="D176" s="636" t="s">
        <v>3897</v>
      </c>
      <c r="E176" s="636"/>
      <c r="F176" s="659"/>
      <c r="G176" s="659"/>
      <c r="H176" s="660"/>
      <c r="I176" s="653"/>
      <c r="J176" s="661"/>
      <c r="K176" s="653"/>
      <c r="L176" s="636"/>
    </row>
  </sheetData>
  <sheetProtection formatColumns="0"/>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34" max="11" man="1"/>
    <brk id="55" max="11"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activeCell="A4" sqref="A4"/>
      <selection pane="bottomLeft" activeCell="A4" sqref="A4"/>
    </sheetView>
  </sheetViews>
  <sheetFormatPr defaultRowHeight="12.5" x14ac:dyDescent="0.25"/>
  <cols>
    <col min="6" max="6" width="10" customWidth="1"/>
  </cols>
  <sheetData>
    <row r="1" spans="1:6" s="335" customFormat="1" ht="29" x14ac:dyDescent="0.25">
      <c r="A1" s="760" t="s">
        <v>4004</v>
      </c>
      <c r="B1" s="760" t="s">
        <v>4005</v>
      </c>
      <c r="C1" s="760" t="s">
        <v>4006</v>
      </c>
      <c r="D1" s="760" t="s">
        <v>4007</v>
      </c>
      <c r="E1" s="760" t="s">
        <v>4008</v>
      </c>
      <c r="F1" s="760" t="s">
        <v>4009</v>
      </c>
    </row>
    <row r="2" spans="1:6" ht="14.5" x14ac:dyDescent="0.35">
      <c r="A2" s="714" t="s">
        <v>4010</v>
      </c>
      <c r="B2" s="714" t="s">
        <v>4011</v>
      </c>
      <c r="C2" s="714" t="s">
        <v>4012</v>
      </c>
      <c r="D2" s="714" t="s">
        <v>406</v>
      </c>
      <c r="E2" s="714" t="s">
        <v>406</v>
      </c>
      <c r="F2" s="714" t="s">
        <v>4013</v>
      </c>
    </row>
    <row r="3" spans="1:6" ht="14.5" x14ac:dyDescent="0.35">
      <c r="E3" s="714" t="s">
        <v>4014</v>
      </c>
      <c r="F3" s="714" t="s">
        <v>4015</v>
      </c>
    </row>
    <row r="4" spans="1:6" ht="14.5" x14ac:dyDescent="0.35">
      <c r="A4" s="714" t="s">
        <v>4016</v>
      </c>
      <c r="B4" s="714" t="s">
        <v>878</v>
      </c>
      <c r="C4" s="714" t="s">
        <v>4012</v>
      </c>
      <c r="D4" s="714" t="s">
        <v>406</v>
      </c>
    </row>
    <row r="5" spans="1:6" ht="14.5" x14ac:dyDescent="0.35">
      <c r="A5" s="714" t="s">
        <v>4017</v>
      </c>
      <c r="B5" s="714" t="s">
        <v>4011</v>
      </c>
      <c r="C5" s="714" t="s">
        <v>4012</v>
      </c>
      <c r="D5" s="714"/>
      <c r="E5" s="714" t="s">
        <v>4018</v>
      </c>
      <c r="F5" s="714" t="s">
        <v>4018</v>
      </c>
    </row>
    <row r="6" spans="1:6" ht="14.5" x14ac:dyDescent="0.35">
      <c r="E6" s="714" t="s">
        <v>4019</v>
      </c>
      <c r="F6" s="714" t="s">
        <v>4019</v>
      </c>
    </row>
    <row r="7" spans="1:6" ht="14.5" x14ac:dyDescent="0.35">
      <c r="E7" s="714" t="s">
        <v>4020</v>
      </c>
      <c r="F7" s="714" t="s">
        <v>4020</v>
      </c>
    </row>
    <row r="8" spans="1:6" ht="14.5" x14ac:dyDescent="0.35">
      <c r="E8" s="714" t="s">
        <v>4021</v>
      </c>
      <c r="F8" s="714" t="s">
        <v>4021</v>
      </c>
    </row>
    <row r="9" spans="1:6" ht="14.5" x14ac:dyDescent="0.35">
      <c r="E9" s="714" t="s">
        <v>4022</v>
      </c>
      <c r="F9" s="714" t="s">
        <v>4022</v>
      </c>
    </row>
    <row r="10" spans="1:6" ht="14.5" x14ac:dyDescent="0.35">
      <c r="E10" s="714" t="s">
        <v>4023</v>
      </c>
      <c r="F10" s="714" t="s">
        <v>4023</v>
      </c>
    </row>
    <row r="11" spans="1:6" ht="14.5" x14ac:dyDescent="0.35">
      <c r="E11" s="714" t="s">
        <v>4024</v>
      </c>
      <c r="F11" s="714" t="s">
        <v>4024</v>
      </c>
    </row>
    <row r="12" spans="1:6" ht="14.5" x14ac:dyDescent="0.35">
      <c r="E12" s="714" t="s">
        <v>4025</v>
      </c>
      <c r="F12" s="714" t="s">
        <v>4025</v>
      </c>
    </row>
    <row r="13" spans="1:6" ht="14.5" x14ac:dyDescent="0.35">
      <c r="E13" s="714" t="s">
        <v>4026</v>
      </c>
      <c r="F13" s="714" t="s">
        <v>4026</v>
      </c>
    </row>
    <row r="14" spans="1:6" ht="14.5" x14ac:dyDescent="0.35">
      <c r="E14" s="714" t="s">
        <v>4027</v>
      </c>
      <c r="F14" s="714" t="s">
        <v>4027</v>
      </c>
    </row>
    <row r="15" spans="1:6" ht="14.5" x14ac:dyDescent="0.35">
      <c r="E15" s="714" t="s">
        <v>4028</v>
      </c>
      <c r="F15" s="714" t="s">
        <v>4028</v>
      </c>
    </row>
    <row r="16" spans="1:6" ht="14.5" x14ac:dyDescent="0.35">
      <c r="E16" s="714" t="s">
        <v>4029</v>
      </c>
      <c r="F16" s="714" t="s">
        <v>4029</v>
      </c>
    </row>
    <row r="17" spans="5:6" ht="14.5" x14ac:dyDescent="0.35">
      <c r="E17" s="714" t="s">
        <v>4030</v>
      </c>
      <c r="F17" s="714" t="s">
        <v>4030</v>
      </c>
    </row>
    <row r="18" spans="5:6" ht="14.5" x14ac:dyDescent="0.35">
      <c r="E18" s="714" t="s">
        <v>4031</v>
      </c>
      <c r="F18" s="714" t="s">
        <v>4031</v>
      </c>
    </row>
    <row r="19" spans="5:6" ht="14.5" x14ac:dyDescent="0.35">
      <c r="E19" s="714" t="s">
        <v>4032</v>
      </c>
      <c r="F19" s="714" t="s">
        <v>4032</v>
      </c>
    </row>
    <row r="20" spans="5:6" ht="14.5" x14ac:dyDescent="0.35">
      <c r="E20" s="714" t="s">
        <v>4033</v>
      </c>
      <c r="F20" s="714" t="s">
        <v>4033</v>
      </c>
    </row>
    <row r="21" spans="5:6" ht="14.5" x14ac:dyDescent="0.35">
      <c r="E21" s="714" t="s">
        <v>4034</v>
      </c>
      <c r="F21" s="714" t="s">
        <v>4034</v>
      </c>
    </row>
    <row r="22" spans="5:6" ht="14.5" x14ac:dyDescent="0.35">
      <c r="E22" s="714" t="s">
        <v>4035</v>
      </c>
      <c r="F22" s="714" t="s">
        <v>4035</v>
      </c>
    </row>
    <row r="23" spans="5:6" ht="14.5" x14ac:dyDescent="0.35">
      <c r="E23" s="714" t="s">
        <v>4036</v>
      </c>
      <c r="F23" s="714" t="s">
        <v>4036</v>
      </c>
    </row>
    <row r="24" spans="5:6" ht="14.5" x14ac:dyDescent="0.35">
      <c r="E24" s="714" t="s">
        <v>4037</v>
      </c>
      <c r="F24" s="714" t="s">
        <v>4037</v>
      </c>
    </row>
    <row r="25" spans="5:6" ht="14.5" x14ac:dyDescent="0.35">
      <c r="E25" s="714" t="s">
        <v>4038</v>
      </c>
      <c r="F25" s="714" t="s">
        <v>4038</v>
      </c>
    </row>
    <row r="26" spans="5:6" ht="14.5" x14ac:dyDescent="0.35">
      <c r="E26" s="714" t="s">
        <v>4039</v>
      </c>
      <c r="F26" s="714" t="s">
        <v>4039</v>
      </c>
    </row>
    <row r="27" spans="5:6" ht="14.5" x14ac:dyDescent="0.35">
      <c r="E27" s="714" t="s">
        <v>4040</v>
      </c>
      <c r="F27" s="714" t="s">
        <v>4040</v>
      </c>
    </row>
    <row r="28" spans="5:6" ht="14.5" x14ac:dyDescent="0.35">
      <c r="E28" s="714" t="s">
        <v>4041</v>
      </c>
      <c r="F28" s="714" t="s">
        <v>4041</v>
      </c>
    </row>
    <row r="29" spans="5:6" ht="14.5" x14ac:dyDescent="0.35">
      <c r="E29" s="714" t="s">
        <v>4042</v>
      </c>
      <c r="F29" s="714" t="s">
        <v>4042</v>
      </c>
    </row>
    <row r="30" spans="5:6" ht="14.5" x14ac:dyDescent="0.35">
      <c r="E30" s="714" t="s">
        <v>4043</v>
      </c>
      <c r="F30" s="714" t="s">
        <v>4043</v>
      </c>
    </row>
    <row r="31" spans="5:6" ht="14.5" x14ac:dyDescent="0.35">
      <c r="E31" s="742" t="s">
        <v>4044</v>
      </c>
      <c r="F31" s="742" t="s">
        <v>4044</v>
      </c>
    </row>
    <row r="32" spans="5:6" ht="14.5" x14ac:dyDescent="0.35">
      <c r="E32" s="742" t="s">
        <v>4045</v>
      </c>
      <c r="F32" s="742" t="s">
        <v>4045</v>
      </c>
    </row>
    <row r="33" spans="1:6" ht="14.5" x14ac:dyDescent="0.35">
      <c r="E33" s="742" t="s">
        <v>4046</v>
      </c>
      <c r="F33" s="742" t="s">
        <v>4046</v>
      </c>
    </row>
    <row r="34" spans="1:6" ht="14.5" x14ac:dyDescent="0.35">
      <c r="E34" s="742" t="s">
        <v>4047</v>
      </c>
      <c r="F34" s="742" t="s">
        <v>4047</v>
      </c>
    </row>
    <row r="35" spans="1:6" ht="14.5" x14ac:dyDescent="0.35">
      <c r="E35" s="742" t="s">
        <v>4048</v>
      </c>
      <c r="F35" s="742" t="s">
        <v>4048</v>
      </c>
    </row>
    <row r="36" spans="1:6" ht="14.5" x14ac:dyDescent="0.35">
      <c r="E36" s="742" t="s">
        <v>4049</v>
      </c>
      <c r="F36" s="742" t="s">
        <v>4049</v>
      </c>
    </row>
    <row r="37" spans="1:6" ht="14.5" x14ac:dyDescent="0.35">
      <c r="E37" s="742" t="s">
        <v>4050</v>
      </c>
      <c r="F37" s="742" t="s">
        <v>4050</v>
      </c>
    </row>
    <row r="38" spans="1:6" ht="14.5" x14ac:dyDescent="0.35">
      <c r="E38" s="742" t="s">
        <v>4051</v>
      </c>
      <c r="F38" s="742" t="s">
        <v>4051</v>
      </c>
    </row>
    <row r="39" spans="1:6" ht="14.5" x14ac:dyDescent="0.35">
      <c r="A39" s="714" t="s">
        <v>4052</v>
      </c>
      <c r="B39" s="714" t="s">
        <v>878</v>
      </c>
      <c r="C39" s="714" t="s">
        <v>4012</v>
      </c>
      <c r="D39" s="714" t="s">
        <v>406</v>
      </c>
    </row>
    <row r="40" spans="1:6" ht="14.5" x14ac:dyDescent="0.35">
      <c r="A40" s="714" t="s">
        <v>4053</v>
      </c>
      <c r="B40" s="714" t="s">
        <v>4011</v>
      </c>
      <c r="C40" s="714" t="s">
        <v>4012</v>
      </c>
      <c r="D40" s="714" t="s">
        <v>4014</v>
      </c>
      <c r="E40" s="714" t="s">
        <v>406</v>
      </c>
      <c r="F40" s="714" t="s">
        <v>4054</v>
      </c>
    </row>
    <row r="41" spans="1:6" ht="14.5" x14ac:dyDescent="0.35">
      <c r="E41" s="714" t="s">
        <v>4014</v>
      </c>
      <c r="F41" s="714" t="s">
        <v>4055</v>
      </c>
    </row>
    <row r="42" spans="1:6" ht="14.5" x14ac:dyDescent="0.35">
      <c r="A42" s="714" t="s">
        <v>4056</v>
      </c>
      <c r="B42" s="714" t="s">
        <v>4011</v>
      </c>
      <c r="C42" s="714" t="s">
        <v>4012</v>
      </c>
      <c r="D42" s="714" t="s">
        <v>406</v>
      </c>
      <c r="E42" s="714" t="s">
        <v>406</v>
      </c>
      <c r="F42" s="714" t="s">
        <v>4057</v>
      </c>
    </row>
    <row r="43" spans="1:6" ht="14.5" x14ac:dyDescent="0.35">
      <c r="E43" s="714" t="s">
        <v>4014</v>
      </c>
      <c r="F43" s="714" t="s">
        <v>4058</v>
      </c>
    </row>
    <row r="44" spans="1:6" ht="14.5" x14ac:dyDescent="0.35">
      <c r="A44" s="714" t="s">
        <v>4059</v>
      </c>
      <c r="B44" s="714" t="s">
        <v>4011</v>
      </c>
      <c r="C44" s="714" t="s">
        <v>4012</v>
      </c>
      <c r="D44" s="714"/>
      <c r="E44" s="714" t="s">
        <v>406</v>
      </c>
      <c r="F44" s="714" t="s">
        <v>4054</v>
      </c>
    </row>
    <row r="45" spans="1:6" ht="14.5" x14ac:dyDescent="0.35">
      <c r="E45" s="714" t="s">
        <v>4014</v>
      </c>
      <c r="F45" s="714" t="s">
        <v>4055</v>
      </c>
    </row>
    <row r="46" spans="1:6" ht="14.5" x14ac:dyDescent="0.35">
      <c r="A46" t="s">
        <v>4060</v>
      </c>
      <c r="B46" s="714" t="s">
        <v>4011</v>
      </c>
      <c r="C46" s="714" t="s">
        <v>4012</v>
      </c>
      <c r="E46" s="714" t="s">
        <v>444</v>
      </c>
    </row>
    <row r="47" spans="1:6" ht="14.5" x14ac:dyDescent="0.35">
      <c r="E47" s="714" t="s">
        <v>4061</v>
      </c>
    </row>
    <row r="48" spans="1:6" ht="14.5" x14ac:dyDescent="0.35">
      <c r="E48" s="714" t="s">
        <v>1325</v>
      </c>
    </row>
    <row r="49" spans="1:6" ht="14.5" x14ac:dyDescent="0.35">
      <c r="A49" t="s">
        <v>4062</v>
      </c>
      <c r="B49" s="714" t="s">
        <v>4011</v>
      </c>
      <c r="C49" s="714" t="s">
        <v>4012</v>
      </c>
      <c r="E49" s="714" t="s">
        <v>471</v>
      </c>
    </row>
    <row r="50" spans="1:6" ht="14.5" x14ac:dyDescent="0.35">
      <c r="B50" s="714"/>
      <c r="C50" s="714"/>
      <c r="E50" s="714" t="s">
        <v>4063</v>
      </c>
    </row>
    <row r="51" spans="1:6" ht="14.5" x14ac:dyDescent="0.35">
      <c r="E51" s="714" t="s">
        <v>443</v>
      </c>
    </row>
    <row r="52" spans="1:6" ht="14.5" x14ac:dyDescent="0.35">
      <c r="E52" s="714" t="s">
        <v>616</v>
      </c>
    </row>
    <row r="53" spans="1:6" ht="14.5" x14ac:dyDescent="0.35">
      <c r="A53" t="s">
        <v>4064</v>
      </c>
      <c r="B53" s="714" t="s">
        <v>4011</v>
      </c>
      <c r="C53" t="s">
        <v>4012</v>
      </c>
      <c r="E53" s="714" t="s">
        <v>4065</v>
      </c>
    </row>
    <row r="54" spans="1:6" ht="14.5" x14ac:dyDescent="0.35">
      <c r="E54" s="714" t="s">
        <v>4066</v>
      </c>
    </row>
    <row r="55" spans="1:6" ht="14.5" x14ac:dyDescent="0.35">
      <c r="E55" s="714" t="s">
        <v>4067</v>
      </c>
    </row>
    <row r="56" spans="1:6" ht="14.5" x14ac:dyDescent="0.35">
      <c r="E56" s="714" t="s">
        <v>4068</v>
      </c>
    </row>
    <row r="57" spans="1:6" ht="14.5" x14ac:dyDescent="0.35">
      <c r="A57" s="714" t="s">
        <v>4069</v>
      </c>
      <c r="B57" s="714" t="s">
        <v>4011</v>
      </c>
      <c r="C57" s="714" t="s">
        <v>4012</v>
      </c>
      <c r="D57" s="714"/>
      <c r="E57" s="714"/>
      <c r="F57" s="714" t="s">
        <v>4054</v>
      </c>
    </row>
    <row r="58" spans="1:6" ht="14.5" x14ac:dyDescent="0.35">
      <c r="E58" s="714"/>
      <c r="F58" s="714" t="s">
        <v>4055</v>
      </c>
    </row>
    <row r="59" spans="1:6" ht="14.5" x14ac:dyDescent="0.35">
      <c r="A59" s="714" t="s">
        <v>4070</v>
      </c>
      <c r="F59" s="714" t="s">
        <v>4055</v>
      </c>
    </row>
    <row r="60" spans="1:6" ht="14.5" x14ac:dyDescent="0.35">
      <c r="F60" s="714" t="s">
        <v>4071</v>
      </c>
    </row>
    <row r="61" spans="1:6" ht="14.5" x14ac:dyDescent="0.35">
      <c r="F61" s="714" t="s">
        <v>4072</v>
      </c>
    </row>
    <row r="62" spans="1:6" ht="14.5" x14ac:dyDescent="0.35">
      <c r="A62" t="s">
        <v>4073</v>
      </c>
      <c r="B62" s="714" t="s">
        <v>4011</v>
      </c>
      <c r="C62" t="s">
        <v>4012</v>
      </c>
      <c r="E62" s="714" t="str">
        <f>RIGHT(spec_title,4)-1&amp;"-1-Approved Version 1"</f>
        <v>2025-1-Approved Version 1</v>
      </c>
    </row>
    <row r="63" spans="1:6" ht="14.5" x14ac:dyDescent="0.35">
      <c r="E63" s="714" t="str">
        <f>RIGHT(spec_title,4)-1&amp;"-2-Approved Version 2"</f>
        <v>2025-2-Approved Version 2</v>
      </c>
    </row>
    <row r="64" spans="1:6" ht="14.5" x14ac:dyDescent="0.35">
      <c r="E64" s="714" t="str">
        <f>RIGHT(spec_title,4)-1&amp;"-3-Approved Version 3"</f>
        <v>2025-3-Approved Version 3</v>
      </c>
    </row>
    <row r="65" spans="5:5" ht="14.5" x14ac:dyDescent="0.35">
      <c r="E65" s="714" t="str">
        <f>RIGHT(spec_title,4)&amp;"-1-Approved Version 1"</f>
        <v>2026-1-Approved Version 1</v>
      </c>
    </row>
    <row r="66" spans="5:5" ht="14.5" x14ac:dyDescent="0.35">
      <c r="E66" s="714" t="str">
        <f>RIGHT(spec_title,4)&amp;"-2-Approved Version 2"</f>
        <v>2026-2-Approved Version 2</v>
      </c>
    </row>
    <row r="67" spans="5:5" ht="14.5" x14ac:dyDescent="0.35">
      <c r="E67" s="714" t="str">
        <f>RIGHT(spec_title,4)&amp;"-3-Approved Version 3"</f>
        <v>2026-3-Approved Version 3</v>
      </c>
    </row>
  </sheetData>
  <sheetProtection formatColumns="0"/>
  <pageMargins left="0.75" right="0.75" top="1" bottom="1" header="0.5" footer="0.5"/>
  <pageSetup orientation="portrait" r:id="rId1"/>
  <headerFooter alignWithMargins="0">
    <oddFooter>&amp;C_x000D_&amp;1#&amp;"Calibri"&amp;10&amp;K000000 Classification: Unclassified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53125" defaultRowHeight="14.5" x14ac:dyDescent="0.35"/>
  <cols>
    <col min="1" max="1" width="10.453125" style="2"/>
    <col min="2" max="2" width="20.453125" style="2" customWidth="1"/>
    <col min="3" max="4" width="10.453125" style="2"/>
    <col min="5" max="5" width="16.7265625" style="2" customWidth="1"/>
    <col min="6" max="16384" width="10.453125" style="2"/>
  </cols>
  <sheetData>
    <row r="1" spans="1:5" x14ac:dyDescent="0.35">
      <c r="A1" s="211" t="s">
        <v>4074</v>
      </c>
      <c r="B1" s="211" t="s">
        <v>4075</v>
      </c>
      <c r="C1" s="714"/>
      <c r="D1" s="212" t="s">
        <v>4074</v>
      </c>
      <c r="E1" s="212" t="s">
        <v>4076</v>
      </c>
    </row>
    <row r="2" spans="1:5" x14ac:dyDescent="0.35">
      <c r="A2" s="761">
        <v>0.5</v>
      </c>
      <c r="B2" s="761">
        <v>0.5</v>
      </c>
      <c r="C2" s="714"/>
      <c r="D2" s="761">
        <v>0.5</v>
      </c>
      <c r="E2" s="761">
        <v>0.25</v>
      </c>
    </row>
    <row r="3" spans="1:5" x14ac:dyDescent="0.35">
      <c r="A3" s="761">
        <v>0.50499999999999989</v>
      </c>
      <c r="B3" s="761">
        <v>0.495</v>
      </c>
      <c r="C3" s="714"/>
      <c r="D3" s="761">
        <v>0.50499999999999989</v>
      </c>
      <c r="E3" s="761">
        <v>0.24502499999999997</v>
      </c>
    </row>
    <row r="4" spans="1:5" x14ac:dyDescent="0.35">
      <c r="A4" s="761">
        <v>0.5099999999999999</v>
      </c>
      <c r="B4" s="761">
        <v>0.49</v>
      </c>
      <c r="C4" s="714"/>
      <c r="D4" s="761">
        <v>0.5099999999999999</v>
      </c>
      <c r="E4" s="761">
        <v>0.24009999999999995</v>
      </c>
    </row>
    <row r="5" spans="1:5" x14ac:dyDescent="0.35">
      <c r="A5" s="761">
        <v>0.5149999999999999</v>
      </c>
      <c r="B5" s="761">
        <v>0.48499999999999999</v>
      </c>
      <c r="C5" s="714"/>
      <c r="D5" s="761">
        <v>0.5149999999999999</v>
      </c>
      <c r="E5" s="761">
        <v>0.23522499999999999</v>
      </c>
    </row>
    <row r="6" spans="1:5" x14ac:dyDescent="0.35">
      <c r="A6" s="761">
        <v>0.51999999999999991</v>
      </c>
      <c r="B6" s="761">
        <v>0.48</v>
      </c>
      <c r="C6" s="714"/>
      <c r="D6" s="761">
        <v>0.51999999999999991</v>
      </c>
      <c r="E6" s="761">
        <v>0.23039999999999997</v>
      </c>
    </row>
    <row r="7" spans="1:5" x14ac:dyDescent="0.35">
      <c r="A7" s="761">
        <v>0.52499999999999991</v>
      </c>
      <c r="B7" s="761">
        <v>0.47499999999999998</v>
      </c>
      <c r="C7" s="714"/>
      <c r="D7" s="761">
        <v>0.52499999999999991</v>
      </c>
      <c r="E7" s="761">
        <v>0.22562499999999996</v>
      </c>
    </row>
    <row r="8" spans="1:5" x14ac:dyDescent="0.35">
      <c r="A8" s="761">
        <v>0.52999999999999992</v>
      </c>
      <c r="B8" s="761">
        <v>0.47</v>
      </c>
      <c r="C8" s="714"/>
      <c r="D8" s="761">
        <v>0.52999999999999992</v>
      </c>
      <c r="E8" s="761">
        <v>0.22089999999999999</v>
      </c>
    </row>
    <row r="9" spans="1:5" x14ac:dyDescent="0.35">
      <c r="A9" s="761">
        <v>0.53499999999999992</v>
      </c>
      <c r="B9" s="761">
        <v>0.46499999999999997</v>
      </c>
      <c r="C9" s="714"/>
      <c r="D9" s="761">
        <v>0.53499999999999992</v>
      </c>
      <c r="E9" s="761">
        <v>0.21622499999999995</v>
      </c>
    </row>
    <row r="10" spans="1:5" x14ac:dyDescent="0.35">
      <c r="A10" s="761">
        <v>0.53999999999999992</v>
      </c>
      <c r="B10" s="761">
        <v>0.45999999999999991</v>
      </c>
      <c r="C10" s="714"/>
      <c r="D10" s="761">
        <v>0.53999999999999992</v>
      </c>
      <c r="E10" s="761">
        <v>0.21159999999999993</v>
      </c>
    </row>
    <row r="11" spans="1:5" x14ac:dyDescent="0.35">
      <c r="A11" s="761">
        <v>0.54500000000000004</v>
      </c>
      <c r="B11" s="761">
        <v>0.4549999999999999</v>
      </c>
      <c r="C11" s="714"/>
      <c r="D11" s="761">
        <v>0.54500000000000004</v>
      </c>
      <c r="E11" s="761">
        <v>0.20702499999999996</v>
      </c>
    </row>
    <row r="12" spans="1:5" x14ac:dyDescent="0.35">
      <c r="A12" s="761">
        <v>0.54999999999999993</v>
      </c>
      <c r="B12" s="761">
        <v>0.44999999999999996</v>
      </c>
      <c r="C12" s="714"/>
      <c r="D12" s="761">
        <v>0.54999999999999993</v>
      </c>
      <c r="E12" s="761">
        <v>0.20249999999999996</v>
      </c>
    </row>
    <row r="13" spans="1:5" x14ac:dyDescent="0.35">
      <c r="A13" s="761">
        <v>0.55500000000000005</v>
      </c>
      <c r="B13" s="761">
        <v>0.4449999999999999</v>
      </c>
      <c r="C13" s="714"/>
      <c r="D13" s="761">
        <v>0.55500000000000005</v>
      </c>
      <c r="E13" s="761">
        <v>0.19802499999999992</v>
      </c>
    </row>
    <row r="14" spans="1:5" x14ac:dyDescent="0.35">
      <c r="A14" s="761">
        <v>0.55999999999999994</v>
      </c>
      <c r="B14" s="761">
        <v>0.43999999999999995</v>
      </c>
      <c r="C14" s="714"/>
      <c r="D14" s="761">
        <v>0.55999999999999994</v>
      </c>
      <c r="E14" s="761">
        <v>0.19359999999999997</v>
      </c>
    </row>
    <row r="15" spans="1:5" x14ac:dyDescent="0.35">
      <c r="A15" s="761">
        <v>0.56500000000000006</v>
      </c>
      <c r="B15" s="761">
        <v>0.43499999999999989</v>
      </c>
      <c r="C15" s="714"/>
      <c r="D15" s="761">
        <v>0.56500000000000006</v>
      </c>
      <c r="E15" s="761">
        <v>0.18922499999999995</v>
      </c>
    </row>
    <row r="16" spans="1:5" x14ac:dyDescent="0.35">
      <c r="A16" s="761">
        <v>0.56999999999999995</v>
      </c>
      <c r="B16" s="761">
        <v>0.42999999999999994</v>
      </c>
      <c r="C16" s="714"/>
      <c r="D16" s="761">
        <v>0.56999999999999995</v>
      </c>
      <c r="E16" s="761">
        <v>0.18489999999999993</v>
      </c>
    </row>
    <row r="17" spans="1:5" x14ac:dyDescent="0.35">
      <c r="A17" s="761">
        <v>0.57500000000000007</v>
      </c>
      <c r="B17" s="761">
        <v>0.42499999999999988</v>
      </c>
      <c r="C17" s="714"/>
      <c r="D17" s="761">
        <v>0.57500000000000007</v>
      </c>
      <c r="E17" s="761">
        <v>0.18062499999999992</v>
      </c>
    </row>
    <row r="18" spans="1:5" x14ac:dyDescent="0.35">
      <c r="A18" s="761">
        <v>0.57999999999999996</v>
      </c>
      <c r="B18" s="761">
        <v>0.41999999999999993</v>
      </c>
      <c r="C18" s="714"/>
      <c r="D18" s="761">
        <v>0.57999999999999996</v>
      </c>
      <c r="E18" s="761">
        <v>0.17639999999999995</v>
      </c>
    </row>
    <row r="19" spans="1:5" x14ac:dyDescent="0.35">
      <c r="A19" s="761">
        <v>0.58500000000000008</v>
      </c>
      <c r="B19" s="761">
        <v>0.41499999999999987</v>
      </c>
      <c r="C19" s="714"/>
      <c r="D19" s="761">
        <v>0.58500000000000008</v>
      </c>
      <c r="E19" s="761">
        <v>0.17222499999999991</v>
      </c>
    </row>
    <row r="20" spans="1:5" x14ac:dyDescent="0.35">
      <c r="A20" s="761">
        <v>0.59000000000000008</v>
      </c>
      <c r="B20" s="761">
        <v>0.40999999999999986</v>
      </c>
      <c r="C20" s="714"/>
      <c r="D20" s="761">
        <v>0.59000000000000008</v>
      </c>
      <c r="E20" s="761">
        <v>0.16809999999999992</v>
      </c>
    </row>
    <row r="21" spans="1:5" x14ac:dyDescent="0.35">
      <c r="A21" s="761">
        <v>0.59499999999999997</v>
      </c>
      <c r="B21" s="761">
        <v>0.40499999999999992</v>
      </c>
      <c r="C21" s="714"/>
      <c r="D21" s="761">
        <v>0.59499999999999997</v>
      </c>
      <c r="E21" s="761">
        <v>0.16402499999999989</v>
      </c>
    </row>
    <row r="22" spans="1:5" x14ac:dyDescent="0.35">
      <c r="A22" s="761">
        <v>0.60000000000000009</v>
      </c>
      <c r="B22" s="761">
        <v>0.39999999999999986</v>
      </c>
      <c r="C22" s="714"/>
      <c r="D22" s="761">
        <v>0.60000000000000009</v>
      </c>
      <c r="E22" s="761">
        <v>0.15999999999999989</v>
      </c>
    </row>
    <row r="23" spans="1:5" x14ac:dyDescent="0.35">
      <c r="A23" s="761">
        <v>0.60499999999999998</v>
      </c>
      <c r="B23" s="761">
        <v>0.39499999999999991</v>
      </c>
      <c r="C23" s="714"/>
      <c r="D23" s="761">
        <v>0.60499999999999998</v>
      </c>
      <c r="E23" s="761">
        <v>0.15602499999999989</v>
      </c>
    </row>
    <row r="24" spans="1:5" x14ac:dyDescent="0.35">
      <c r="A24" s="761">
        <v>0.6100000000000001</v>
      </c>
      <c r="B24" s="761">
        <v>0.38999999999999985</v>
      </c>
      <c r="C24" s="714"/>
      <c r="D24" s="761">
        <v>0.6100000000000001</v>
      </c>
      <c r="E24" s="761">
        <v>0.15209999999999993</v>
      </c>
    </row>
    <row r="25" spans="1:5" x14ac:dyDescent="0.35">
      <c r="A25" s="761">
        <v>0.61499999999999999</v>
      </c>
      <c r="B25" s="761">
        <v>0.3849999999999999</v>
      </c>
      <c r="C25" s="714"/>
      <c r="D25" s="761">
        <v>0.61499999999999999</v>
      </c>
      <c r="E25" s="761">
        <v>0.14822499999999988</v>
      </c>
    </row>
    <row r="26" spans="1:5" x14ac:dyDescent="0.35">
      <c r="A26" s="761">
        <v>0.62000000000000011</v>
      </c>
      <c r="B26" s="761">
        <v>0.37999999999999984</v>
      </c>
      <c r="C26" s="714"/>
      <c r="D26" s="761">
        <v>0.62000000000000011</v>
      </c>
      <c r="E26" s="761">
        <v>0.14439999999999992</v>
      </c>
    </row>
    <row r="27" spans="1:5" x14ac:dyDescent="0.35">
      <c r="A27" s="761">
        <v>0.625</v>
      </c>
      <c r="B27" s="761">
        <v>0.37499999999999989</v>
      </c>
      <c r="C27" s="714"/>
      <c r="D27" s="761">
        <v>0.625</v>
      </c>
      <c r="E27" s="761">
        <v>0.14062499999999992</v>
      </c>
    </row>
    <row r="28" spans="1:5" x14ac:dyDescent="0.35">
      <c r="A28" s="761">
        <v>0.63000000000000012</v>
      </c>
      <c r="B28" s="761">
        <v>0.36999999999999983</v>
      </c>
      <c r="C28" s="714"/>
      <c r="D28" s="761">
        <v>0.63000000000000012</v>
      </c>
      <c r="E28" s="761">
        <v>0.13689999999999988</v>
      </c>
    </row>
    <row r="29" spans="1:5" x14ac:dyDescent="0.35">
      <c r="A29" s="761">
        <v>0.63500000000000012</v>
      </c>
      <c r="B29" s="761">
        <v>0.36499999999999982</v>
      </c>
      <c r="C29" s="714"/>
      <c r="D29" s="761">
        <v>0.63500000000000012</v>
      </c>
      <c r="E29" s="761">
        <v>0.1332249999999999</v>
      </c>
    </row>
    <row r="30" spans="1:5" x14ac:dyDescent="0.35">
      <c r="A30" s="761">
        <v>0.64</v>
      </c>
      <c r="B30" s="761">
        <v>0.35999999999999988</v>
      </c>
      <c r="C30" s="714"/>
      <c r="D30" s="761">
        <v>0.64</v>
      </c>
      <c r="E30" s="761">
        <v>0.12959999999999991</v>
      </c>
    </row>
    <row r="31" spans="1:5" x14ac:dyDescent="0.35">
      <c r="A31" s="761">
        <v>0.64500000000000013</v>
      </c>
      <c r="B31" s="761">
        <v>0.35499999999999982</v>
      </c>
      <c r="C31" s="714"/>
      <c r="D31" s="761">
        <v>0.64500000000000013</v>
      </c>
      <c r="E31" s="761">
        <v>0.12602499999999989</v>
      </c>
    </row>
    <row r="32" spans="1:5" x14ac:dyDescent="0.35">
      <c r="A32" s="761">
        <v>0.65</v>
      </c>
      <c r="B32" s="761">
        <v>0.34999999999999987</v>
      </c>
      <c r="C32" s="714"/>
      <c r="D32" s="761">
        <v>0.65</v>
      </c>
      <c r="E32" s="761">
        <v>0.12249999999999989</v>
      </c>
    </row>
    <row r="33" spans="1:5" x14ac:dyDescent="0.35">
      <c r="A33" s="761">
        <v>0.65500000000000014</v>
      </c>
      <c r="B33" s="761">
        <v>0.34499999999999981</v>
      </c>
      <c r="C33" s="714"/>
      <c r="D33" s="761">
        <v>0.65500000000000014</v>
      </c>
      <c r="E33" s="761">
        <v>0.11902499999999991</v>
      </c>
    </row>
    <row r="34" spans="1:5" x14ac:dyDescent="0.35">
      <c r="A34" s="761">
        <v>0.66</v>
      </c>
      <c r="B34" s="761">
        <v>0.33999999999999986</v>
      </c>
      <c r="C34" s="714"/>
      <c r="D34" s="761">
        <v>0.66</v>
      </c>
      <c r="E34" s="761">
        <v>0.1155999999999999</v>
      </c>
    </row>
    <row r="35" spans="1:5" x14ac:dyDescent="0.35">
      <c r="A35" s="761">
        <v>0.66500000000000015</v>
      </c>
      <c r="B35" s="761">
        <v>0.3349999999999998</v>
      </c>
      <c r="C35" s="714"/>
      <c r="D35" s="761">
        <v>0.66500000000000015</v>
      </c>
      <c r="E35" s="761">
        <v>0.11222499999999991</v>
      </c>
    </row>
    <row r="36" spans="1:5" x14ac:dyDescent="0.35">
      <c r="A36" s="761">
        <v>0.67</v>
      </c>
      <c r="B36" s="761">
        <v>0.32999999999999985</v>
      </c>
      <c r="C36" s="714"/>
      <c r="D36" s="761">
        <v>0.67</v>
      </c>
      <c r="E36" s="761">
        <v>0.1088999999999999</v>
      </c>
    </row>
    <row r="37" spans="1:5" x14ac:dyDescent="0.35">
      <c r="A37" s="761">
        <v>0.67500000000000016</v>
      </c>
      <c r="B37" s="761">
        <v>0.32499999999999979</v>
      </c>
      <c r="C37" s="714"/>
      <c r="D37" s="761">
        <v>0.67500000000000016</v>
      </c>
      <c r="E37" s="761">
        <v>0.1056249999999999</v>
      </c>
    </row>
    <row r="38" spans="1:5" x14ac:dyDescent="0.35">
      <c r="A38" s="761">
        <v>0.68000000000000016</v>
      </c>
      <c r="B38" s="761">
        <v>0.31999999999999978</v>
      </c>
      <c r="C38" s="714"/>
      <c r="D38" s="761">
        <v>0.68000000000000016</v>
      </c>
      <c r="E38" s="761">
        <v>0.10239999999999988</v>
      </c>
    </row>
    <row r="39" spans="1:5" x14ac:dyDescent="0.35">
      <c r="A39" s="761">
        <v>0.68500000000000005</v>
      </c>
      <c r="B39" s="761">
        <v>0.31499999999999984</v>
      </c>
      <c r="C39" s="714"/>
      <c r="D39" s="761">
        <v>0.68500000000000005</v>
      </c>
      <c r="E39" s="761">
        <v>9.9224999999999897E-2</v>
      </c>
    </row>
    <row r="40" spans="1:5" x14ac:dyDescent="0.35">
      <c r="A40" s="761">
        <v>0.69000000000000017</v>
      </c>
      <c r="B40" s="761">
        <v>0.30999999999999978</v>
      </c>
      <c r="C40" s="714"/>
      <c r="D40" s="761">
        <v>0.69000000000000017</v>
      </c>
      <c r="E40" s="761">
        <v>9.6099999999999894E-2</v>
      </c>
    </row>
    <row r="41" spans="1:5" x14ac:dyDescent="0.35">
      <c r="A41" s="761">
        <v>0.69500000000000006</v>
      </c>
      <c r="B41" s="761">
        <v>0.30499999999999983</v>
      </c>
      <c r="C41" s="714"/>
      <c r="D41" s="761">
        <v>0.69500000000000006</v>
      </c>
      <c r="E41" s="761">
        <v>9.3024999999999886E-2</v>
      </c>
    </row>
    <row r="42" spans="1:5" x14ac:dyDescent="0.35">
      <c r="A42" s="761">
        <v>0.70000000000000018</v>
      </c>
      <c r="B42" s="761">
        <v>0.29999999999999977</v>
      </c>
      <c r="C42" s="714"/>
      <c r="D42" s="761">
        <v>0.70000000000000018</v>
      </c>
      <c r="E42" s="761">
        <v>8.99999999999999E-2</v>
      </c>
    </row>
    <row r="43" spans="1:5" x14ac:dyDescent="0.35">
      <c r="A43" s="761">
        <v>0.70500000000000007</v>
      </c>
      <c r="B43" s="761">
        <v>0.29499999999999982</v>
      </c>
      <c r="C43" s="714"/>
      <c r="D43" s="761">
        <v>0.70500000000000007</v>
      </c>
      <c r="E43" s="761">
        <v>8.702499999999988E-2</v>
      </c>
    </row>
    <row r="44" spans="1:5" x14ac:dyDescent="0.35">
      <c r="A44" s="761">
        <v>0.71000000000000019</v>
      </c>
      <c r="B44" s="761">
        <v>0.28999999999999976</v>
      </c>
      <c r="C44" s="714"/>
      <c r="D44" s="761">
        <v>0.71000000000000019</v>
      </c>
      <c r="E44" s="761">
        <v>8.4099999999999883E-2</v>
      </c>
    </row>
    <row r="45" spans="1:5" x14ac:dyDescent="0.35">
      <c r="A45" s="761">
        <v>0.71500000000000008</v>
      </c>
      <c r="B45" s="761">
        <v>0.28499999999999981</v>
      </c>
      <c r="C45" s="714"/>
      <c r="D45" s="761">
        <v>0.71500000000000008</v>
      </c>
      <c r="E45" s="761">
        <v>8.1224999999999895E-2</v>
      </c>
    </row>
    <row r="46" spans="1:5" x14ac:dyDescent="0.35">
      <c r="A46" s="761">
        <v>0.7200000000000002</v>
      </c>
      <c r="B46" s="761">
        <v>0.27999999999999975</v>
      </c>
      <c r="C46" s="714"/>
      <c r="D46" s="761">
        <v>0.7200000000000002</v>
      </c>
      <c r="E46" s="761">
        <v>7.8399999999999873E-2</v>
      </c>
    </row>
    <row r="47" spans="1:5" x14ac:dyDescent="0.35">
      <c r="A47" s="761">
        <v>0.7250000000000002</v>
      </c>
      <c r="B47" s="761">
        <v>0.27499999999999974</v>
      </c>
      <c r="C47" s="714"/>
      <c r="D47" s="761">
        <v>0.7250000000000002</v>
      </c>
      <c r="E47" s="761">
        <v>7.5624999999999887E-2</v>
      </c>
    </row>
    <row r="48" spans="1:5" x14ac:dyDescent="0.35">
      <c r="A48" s="761">
        <v>0.73000000000000009</v>
      </c>
      <c r="B48" s="761">
        <v>0.2699999999999998</v>
      </c>
      <c r="C48" s="714"/>
      <c r="D48" s="761">
        <v>0.73000000000000009</v>
      </c>
      <c r="E48" s="761">
        <v>7.2899999999999882E-2</v>
      </c>
    </row>
    <row r="49" spans="1:5" x14ac:dyDescent="0.35">
      <c r="A49" s="761">
        <v>0.73500000000000021</v>
      </c>
      <c r="B49" s="761">
        <v>0.26499999999999974</v>
      </c>
      <c r="C49" s="714"/>
      <c r="D49" s="761">
        <v>0.73500000000000021</v>
      </c>
      <c r="E49" s="761">
        <v>7.0224999999999885E-2</v>
      </c>
    </row>
    <row r="50" spans="1:5" x14ac:dyDescent="0.35">
      <c r="A50" s="761">
        <v>0.7400000000000001</v>
      </c>
      <c r="B50" s="761">
        <v>0.25999999999999979</v>
      </c>
      <c r="C50" s="714"/>
      <c r="D50" s="761">
        <v>0.7400000000000001</v>
      </c>
      <c r="E50" s="761">
        <v>6.7599999999999869E-2</v>
      </c>
    </row>
    <row r="51" spans="1:5" x14ac:dyDescent="0.35">
      <c r="A51" s="761">
        <v>0.74500000000000022</v>
      </c>
      <c r="B51" s="761">
        <v>0.25499999999999973</v>
      </c>
      <c r="C51" s="714"/>
      <c r="D51" s="761">
        <v>0.74500000000000022</v>
      </c>
      <c r="E51" s="761">
        <v>6.5024999999999875E-2</v>
      </c>
    </row>
    <row r="52" spans="1:5" x14ac:dyDescent="0.35">
      <c r="A52" s="761">
        <v>0.75000000000000011</v>
      </c>
      <c r="B52" s="761">
        <v>0.24999999999999978</v>
      </c>
      <c r="C52" s="714"/>
      <c r="D52" s="761">
        <v>0.75000000000000011</v>
      </c>
      <c r="E52" s="761">
        <v>6.2499999999999889E-2</v>
      </c>
    </row>
    <row r="53" spans="1:5" x14ac:dyDescent="0.35">
      <c r="A53" s="761">
        <v>0.75500000000000023</v>
      </c>
      <c r="B53" s="761">
        <v>0.24499999999999975</v>
      </c>
      <c r="C53" s="714"/>
      <c r="D53" s="761">
        <v>0.75500000000000023</v>
      </c>
      <c r="E53" s="761">
        <v>6.0024999999999891E-2</v>
      </c>
    </row>
    <row r="54" spans="1:5" x14ac:dyDescent="0.35">
      <c r="A54" s="761">
        <v>0.76000000000000012</v>
      </c>
      <c r="B54" s="761">
        <v>0.23999999999999977</v>
      </c>
      <c r="C54" s="714"/>
      <c r="D54" s="761">
        <v>0.76000000000000012</v>
      </c>
      <c r="E54" s="761">
        <v>5.759999999999988E-2</v>
      </c>
    </row>
    <row r="55" spans="1:5" x14ac:dyDescent="0.35">
      <c r="A55" s="761">
        <v>0.76500000000000024</v>
      </c>
      <c r="B55" s="761">
        <v>0.23499999999999974</v>
      </c>
      <c r="C55" s="714"/>
      <c r="D55" s="761">
        <v>0.76500000000000024</v>
      </c>
      <c r="E55" s="761">
        <v>5.5224999999999885E-2</v>
      </c>
    </row>
    <row r="56" spans="1:5" x14ac:dyDescent="0.35">
      <c r="A56" s="761">
        <v>0.77000000000000024</v>
      </c>
      <c r="B56" s="761">
        <v>0.22999999999999973</v>
      </c>
      <c r="C56" s="714"/>
      <c r="D56" s="761">
        <v>0.77000000000000024</v>
      </c>
      <c r="E56" s="761">
        <v>5.2899999999999892E-2</v>
      </c>
    </row>
    <row r="57" spans="1:5" x14ac:dyDescent="0.35">
      <c r="A57" s="761">
        <v>0.77500000000000013</v>
      </c>
      <c r="B57" s="761">
        <v>0.22499999999999976</v>
      </c>
      <c r="C57" s="714"/>
      <c r="D57" s="761">
        <v>0.77500000000000013</v>
      </c>
      <c r="E57" s="761">
        <v>5.0624999999999885E-2</v>
      </c>
    </row>
    <row r="58" spans="1:5" x14ac:dyDescent="0.35">
      <c r="A58" s="761">
        <v>0.78000000000000025</v>
      </c>
      <c r="B58" s="761">
        <v>0.21999999999999972</v>
      </c>
      <c r="C58" s="714"/>
      <c r="D58" s="761">
        <v>0.78000000000000025</v>
      </c>
      <c r="E58" s="761">
        <v>4.8399999999999888E-2</v>
      </c>
    </row>
    <row r="59" spans="1:5" x14ac:dyDescent="0.35">
      <c r="A59" s="761">
        <v>0.78500000000000014</v>
      </c>
      <c r="B59" s="761">
        <v>0.21499999999999975</v>
      </c>
      <c r="C59" s="714"/>
      <c r="D59" s="761">
        <v>0.78500000000000014</v>
      </c>
      <c r="E59" s="761">
        <v>4.6224999999999884E-2</v>
      </c>
    </row>
    <row r="60" spans="1:5" x14ac:dyDescent="0.35">
      <c r="A60" s="761">
        <v>0.79000000000000026</v>
      </c>
      <c r="B60" s="761">
        <v>0.20999999999999971</v>
      </c>
      <c r="C60" s="714"/>
      <c r="D60" s="761">
        <v>0.79000000000000026</v>
      </c>
      <c r="E60" s="761">
        <v>4.4099999999999882E-2</v>
      </c>
    </row>
    <row r="61" spans="1:5" x14ac:dyDescent="0.35">
      <c r="A61" s="761">
        <v>0.79500000000000015</v>
      </c>
      <c r="B61" s="761">
        <v>0.20499999999999974</v>
      </c>
      <c r="C61" s="714"/>
      <c r="D61" s="761">
        <v>0.79500000000000015</v>
      </c>
      <c r="E61" s="761">
        <v>4.2024999999999896E-2</v>
      </c>
    </row>
    <row r="62" spans="1:5" x14ac:dyDescent="0.35">
      <c r="A62" s="761">
        <v>0.80000000000000027</v>
      </c>
      <c r="B62" s="761">
        <v>0.19999999999999971</v>
      </c>
      <c r="C62" s="714"/>
      <c r="D62" s="761">
        <v>0.80000000000000027</v>
      </c>
      <c r="E62" s="761">
        <v>3.9999999999999897E-2</v>
      </c>
    </row>
    <row r="63" spans="1:5" x14ac:dyDescent="0.35">
      <c r="A63" s="761">
        <v>0.80500000000000016</v>
      </c>
      <c r="B63" s="761">
        <v>0.19499999999999973</v>
      </c>
      <c r="C63" s="714"/>
      <c r="D63" s="761">
        <v>0.80500000000000016</v>
      </c>
      <c r="E63" s="761">
        <v>3.8024999999999885E-2</v>
      </c>
    </row>
    <row r="64" spans="1:5" x14ac:dyDescent="0.35">
      <c r="A64" s="761">
        <v>0.81000000000000028</v>
      </c>
      <c r="B64" s="761">
        <v>0.1899999999999997</v>
      </c>
      <c r="C64" s="714"/>
      <c r="D64" s="761">
        <v>0.81000000000000028</v>
      </c>
      <c r="E64" s="761">
        <v>3.6099999999999889E-2</v>
      </c>
    </row>
    <row r="65" spans="1:5" x14ac:dyDescent="0.35">
      <c r="A65" s="761">
        <v>0.81500000000000028</v>
      </c>
      <c r="B65" s="761">
        <v>0.18499999999999969</v>
      </c>
      <c r="C65" s="714"/>
      <c r="D65" s="761">
        <v>0.81500000000000028</v>
      </c>
      <c r="E65" s="761">
        <v>3.4224999999999887E-2</v>
      </c>
    </row>
    <row r="66" spans="1:5" x14ac:dyDescent="0.35">
      <c r="A66" s="761">
        <v>0.82000000000000017</v>
      </c>
      <c r="B66" s="761">
        <v>0.17999999999999972</v>
      </c>
      <c r="C66" s="714"/>
      <c r="D66" s="761">
        <v>0.82000000000000017</v>
      </c>
      <c r="E66" s="761">
        <v>3.2399999999999894E-2</v>
      </c>
    </row>
    <row r="67" spans="1:5" x14ac:dyDescent="0.35">
      <c r="A67" s="761">
        <v>0.82500000000000029</v>
      </c>
      <c r="B67" s="761">
        <v>0.17499999999999968</v>
      </c>
      <c r="C67" s="714"/>
      <c r="D67" s="761">
        <v>0.82500000000000029</v>
      </c>
      <c r="E67" s="761">
        <v>3.0624999999999899E-2</v>
      </c>
    </row>
    <row r="68" spans="1:5" x14ac:dyDescent="0.35">
      <c r="A68" s="761">
        <v>0.83000000000000018</v>
      </c>
      <c r="B68" s="761">
        <v>0.16999999999999971</v>
      </c>
      <c r="C68" s="714"/>
      <c r="D68" s="761">
        <v>0.83000000000000018</v>
      </c>
      <c r="E68" s="761">
        <v>2.8899999999999898E-2</v>
      </c>
    </row>
    <row r="69" spans="1:5" x14ac:dyDescent="0.35">
      <c r="A69" s="761">
        <v>0.8350000000000003</v>
      </c>
      <c r="B69" s="761">
        <v>0.16499999999999967</v>
      </c>
      <c r="C69" s="714"/>
      <c r="D69" s="761">
        <v>0.8350000000000003</v>
      </c>
      <c r="E69" s="761">
        <v>2.7224999999999899E-2</v>
      </c>
    </row>
    <row r="70" spans="1:5" x14ac:dyDescent="0.35">
      <c r="A70" s="761">
        <v>0.84000000000000019</v>
      </c>
      <c r="B70" s="761">
        <v>0.1599999999999997</v>
      </c>
      <c r="C70" s="714"/>
      <c r="D70" s="761">
        <v>0.84000000000000019</v>
      </c>
      <c r="E70" s="761">
        <v>2.5599999999999901E-2</v>
      </c>
    </row>
    <row r="71" spans="1:5" x14ac:dyDescent="0.35">
      <c r="A71" s="761">
        <v>0.84500000000000031</v>
      </c>
      <c r="B71" s="761">
        <v>0.15499999999999967</v>
      </c>
      <c r="C71" s="714"/>
      <c r="D71" s="761">
        <v>0.84500000000000031</v>
      </c>
      <c r="E71" s="761">
        <v>2.4024999999999901E-2</v>
      </c>
    </row>
    <row r="72" spans="1:5" x14ac:dyDescent="0.35">
      <c r="A72" s="761">
        <v>0.8500000000000002</v>
      </c>
      <c r="B72" s="761">
        <v>0.14999999999999969</v>
      </c>
      <c r="C72" s="714"/>
      <c r="D72" s="761">
        <v>0.8500000000000002</v>
      </c>
      <c r="E72" s="761">
        <v>2.2499999999999902E-2</v>
      </c>
    </row>
    <row r="73" spans="1:5" x14ac:dyDescent="0.35">
      <c r="A73" s="761">
        <v>0.85500000000000032</v>
      </c>
      <c r="B73" s="761">
        <v>0.14499999999999966</v>
      </c>
      <c r="C73" s="714"/>
      <c r="D73" s="761">
        <v>0.85500000000000032</v>
      </c>
      <c r="E73" s="761">
        <v>2.1024999999999905E-2</v>
      </c>
    </row>
    <row r="74" spans="1:5" x14ac:dyDescent="0.35">
      <c r="A74" s="761">
        <v>0.86000000000000032</v>
      </c>
      <c r="B74" s="761">
        <v>0.13999999999999965</v>
      </c>
      <c r="C74" s="714"/>
      <c r="D74" s="761">
        <v>0.86000000000000032</v>
      </c>
      <c r="E74" s="761">
        <v>1.9599999999999906E-2</v>
      </c>
    </row>
    <row r="75" spans="1:5" x14ac:dyDescent="0.35">
      <c r="A75" s="761">
        <v>0.86500000000000021</v>
      </c>
      <c r="B75" s="761">
        <v>0.13499999999999968</v>
      </c>
      <c r="C75" s="714"/>
      <c r="D75" s="761">
        <v>0.86500000000000021</v>
      </c>
      <c r="E75" s="761">
        <v>1.8224999999999908E-2</v>
      </c>
    </row>
    <row r="76" spans="1:5" x14ac:dyDescent="0.35">
      <c r="A76" s="761">
        <v>0.87000000000000033</v>
      </c>
      <c r="B76" s="761">
        <v>0.12999999999999964</v>
      </c>
      <c r="C76" s="714"/>
      <c r="D76" s="761">
        <v>0.87000000000000033</v>
      </c>
      <c r="E76" s="761">
        <v>1.6899999999999912E-2</v>
      </c>
    </row>
    <row r="77" spans="1:5" x14ac:dyDescent="0.35">
      <c r="A77" s="761">
        <v>0.87500000000000022</v>
      </c>
      <c r="B77" s="761">
        <v>0.12499999999999967</v>
      </c>
      <c r="C77" s="714"/>
      <c r="D77" s="761">
        <v>0.87500000000000022</v>
      </c>
      <c r="E77" s="761">
        <v>1.5624999999999917E-2</v>
      </c>
    </row>
    <row r="78" spans="1:5" x14ac:dyDescent="0.35">
      <c r="A78" s="761">
        <v>0.88000000000000034</v>
      </c>
      <c r="B78" s="761">
        <v>0.11999999999999965</v>
      </c>
      <c r="C78" s="714"/>
      <c r="D78" s="761">
        <v>0.88000000000000034</v>
      </c>
      <c r="E78" s="761">
        <v>1.439999999999992E-2</v>
      </c>
    </row>
    <row r="79" spans="1:5" x14ac:dyDescent="0.35">
      <c r="A79" s="761">
        <v>0.88500000000000023</v>
      </c>
      <c r="B79" s="761">
        <v>0.11499999999999966</v>
      </c>
      <c r="C79" s="714"/>
      <c r="D79" s="761">
        <v>0.88500000000000023</v>
      </c>
      <c r="E79" s="761">
        <v>1.3224999999999921E-2</v>
      </c>
    </row>
    <row r="80" spans="1:5" x14ac:dyDescent="0.35">
      <c r="A80" s="761">
        <v>0.89000000000000035</v>
      </c>
      <c r="B80" s="761">
        <v>0.10999999999999964</v>
      </c>
      <c r="C80" s="714"/>
      <c r="D80" s="761">
        <v>0.89000000000000035</v>
      </c>
      <c r="E80" s="761">
        <v>1.2099999999999922E-2</v>
      </c>
    </row>
    <row r="81" spans="1:5" x14ac:dyDescent="0.35">
      <c r="A81" s="761">
        <v>0.89500000000000024</v>
      </c>
      <c r="B81" s="761">
        <v>0.10499999999999965</v>
      </c>
      <c r="C81" s="714"/>
      <c r="D81" s="761">
        <v>0.89500000000000024</v>
      </c>
      <c r="E81" s="761">
        <v>1.1024999999999924E-2</v>
      </c>
    </row>
    <row r="82" spans="1:5" x14ac:dyDescent="0.35">
      <c r="A82" s="761">
        <v>0.90000000000000036</v>
      </c>
      <c r="B82" s="761">
        <v>9.9999999999999645E-2</v>
      </c>
      <c r="C82" s="714"/>
      <c r="D82" s="761">
        <v>0.90000000000000036</v>
      </c>
      <c r="E82" s="761">
        <v>9.9999999999999291E-3</v>
      </c>
    </row>
    <row r="83" spans="1:5" x14ac:dyDescent="0.35">
      <c r="A83" s="761">
        <v>0.90500000000000036</v>
      </c>
      <c r="B83" s="761">
        <v>9.4999999999999626E-2</v>
      </c>
      <c r="C83" s="714"/>
      <c r="D83" s="761">
        <v>0.90500000000000036</v>
      </c>
      <c r="E83" s="761">
        <v>9.0249999999999324E-3</v>
      </c>
    </row>
    <row r="84" spans="1:5" x14ac:dyDescent="0.35">
      <c r="A84" s="761">
        <v>0.91000000000000025</v>
      </c>
      <c r="B84" s="761">
        <v>8.9999999999999636E-2</v>
      </c>
      <c r="C84" s="714"/>
      <c r="D84" s="761">
        <v>0.91000000000000025</v>
      </c>
      <c r="E84" s="761">
        <v>8.0999999999999319E-3</v>
      </c>
    </row>
    <row r="85" spans="1:5" x14ac:dyDescent="0.35">
      <c r="A85" s="761">
        <v>0.91500000000000037</v>
      </c>
      <c r="B85" s="761">
        <v>8.4999999999999618E-2</v>
      </c>
      <c r="C85" s="714"/>
      <c r="D85" s="761">
        <v>0.91500000000000037</v>
      </c>
      <c r="E85" s="761">
        <v>7.2249999999999363E-3</v>
      </c>
    </row>
    <row r="86" spans="1:5" x14ac:dyDescent="0.35">
      <c r="A86" s="761">
        <v>0.92000000000000026</v>
      </c>
      <c r="B86" s="761">
        <v>7.9999999999999627E-2</v>
      </c>
      <c r="C86" s="714"/>
      <c r="D86" s="761">
        <v>0.92000000000000026</v>
      </c>
      <c r="E86" s="761">
        <v>6.3999999999999405E-3</v>
      </c>
    </row>
    <row r="87" spans="1:5" x14ac:dyDescent="0.35">
      <c r="A87" s="761">
        <v>0.92500000000000038</v>
      </c>
      <c r="B87" s="761">
        <v>7.4999999999999623E-2</v>
      </c>
      <c r="C87" s="714"/>
      <c r="D87" s="761">
        <v>0.92500000000000038</v>
      </c>
      <c r="E87" s="761">
        <v>5.6249999999999425E-3</v>
      </c>
    </row>
    <row r="88" spans="1:5" x14ac:dyDescent="0.35">
      <c r="A88" s="761">
        <v>0.93000000000000027</v>
      </c>
      <c r="B88" s="761">
        <v>6.9999999999999604E-2</v>
      </c>
      <c r="C88" s="714"/>
      <c r="D88" s="761">
        <v>0.93000000000000027</v>
      </c>
      <c r="E88" s="761">
        <v>4.8999999999999461E-3</v>
      </c>
    </row>
    <row r="89" spans="1:5" x14ac:dyDescent="0.35">
      <c r="A89" s="761">
        <v>0.93500000000000039</v>
      </c>
      <c r="B89" s="761">
        <v>6.4999999999999614E-2</v>
      </c>
      <c r="C89" s="714"/>
      <c r="D89" s="761">
        <v>0.93500000000000039</v>
      </c>
      <c r="E89" s="761">
        <v>4.2249999999999493E-3</v>
      </c>
    </row>
    <row r="90" spans="1:5" x14ac:dyDescent="0.35">
      <c r="A90" s="761">
        <v>0.94000000000000028</v>
      </c>
      <c r="B90" s="761">
        <v>5.9999999999999602E-2</v>
      </c>
      <c r="C90" s="714"/>
      <c r="D90" s="761">
        <v>0.94000000000000028</v>
      </c>
      <c r="E90" s="761">
        <v>3.5999999999999531E-3</v>
      </c>
    </row>
    <row r="91" spans="1:5" x14ac:dyDescent="0.35">
      <c r="A91" s="761">
        <v>0.9450000000000004</v>
      </c>
      <c r="B91" s="761">
        <v>5.4999999999999605E-2</v>
      </c>
      <c r="C91" s="714"/>
      <c r="D91" s="761">
        <v>0.9450000000000004</v>
      </c>
      <c r="E91" s="761">
        <v>3.0249999999999561E-3</v>
      </c>
    </row>
    <row r="92" spans="1:5" x14ac:dyDescent="0.35">
      <c r="A92" s="761">
        <v>0.9500000000000004</v>
      </c>
      <c r="B92" s="761">
        <v>4.9999999999999593E-2</v>
      </c>
      <c r="C92" s="714"/>
      <c r="D92" s="761">
        <v>0.9500000000000004</v>
      </c>
      <c r="E92" s="761">
        <v>2.4999999999999602E-3</v>
      </c>
    </row>
    <row r="93" spans="1:5" x14ac:dyDescent="0.35">
      <c r="A93" s="761">
        <v>0.95500000000000029</v>
      </c>
      <c r="B93" s="761">
        <v>4.4999999999999596E-2</v>
      </c>
      <c r="C93" s="714"/>
      <c r="D93" s="761">
        <v>0.95500000000000029</v>
      </c>
      <c r="E93" s="761">
        <v>2.0249999999999635E-3</v>
      </c>
    </row>
    <row r="94" spans="1:5" x14ac:dyDescent="0.35">
      <c r="A94" s="761">
        <v>0.96000000000000041</v>
      </c>
      <c r="B94" s="761">
        <v>3.9999999999999584E-2</v>
      </c>
      <c r="C94" s="714"/>
      <c r="D94" s="761">
        <v>0.96000000000000041</v>
      </c>
      <c r="E94" s="761">
        <v>1.5999999999999671E-3</v>
      </c>
    </row>
    <row r="95" spans="1:5" x14ac:dyDescent="0.35">
      <c r="A95" s="761">
        <v>0.9650000000000003</v>
      </c>
      <c r="B95" s="761">
        <v>3.4999999999999587E-2</v>
      </c>
      <c r="C95" s="714"/>
      <c r="D95" s="761">
        <v>0.9650000000000003</v>
      </c>
      <c r="E95" s="761">
        <v>1.2249999999999709E-3</v>
      </c>
    </row>
    <row r="96" spans="1:5" x14ac:dyDescent="0.35">
      <c r="A96" s="761">
        <v>0.97000000000000042</v>
      </c>
      <c r="B96" s="761">
        <v>2.9999999999999583E-2</v>
      </c>
      <c r="C96" s="714"/>
      <c r="D96" s="761">
        <v>0.97000000000000042</v>
      </c>
      <c r="E96" s="761">
        <v>8.9999999999997482E-4</v>
      </c>
    </row>
    <row r="97" spans="1:5" x14ac:dyDescent="0.35">
      <c r="A97" s="761">
        <v>0.97500000000000031</v>
      </c>
      <c r="B97" s="761">
        <v>2.4999999999999575E-2</v>
      </c>
      <c r="C97" s="714"/>
      <c r="D97" s="761">
        <v>0.97500000000000031</v>
      </c>
      <c r="E97" s="761">
        <v>6.2499999999997876E-4</v>
      </c>
    </row>
    <row r="98" spans="1:5" x14ac:dyDescent="0.35">
      <c r="A98" s="761">
        <v>0.98000000000000043</v>
      </c>
      <c r="B98" s="761">
        <v>1.9999999999999574E-2</v>
      </c>
      <c r="C98" s="714"/>
      <c r="D98" s="761">
        <v>0.98000000000000043</v>
      </c>
      <c r="E98" s="761">
        <v>3.9999999999998289E-4</v>
      </c>
    </row>
    <row r="99" spans="1:5" x14ac:dyDescent="0.35">
      <c r="A99" s="761">
        <v>0.98500000000000032</v>
      </c>
      <c r="B99" s="761">
        <v>1.4999999999999567E-2</v>
      </c>
      <c r="C99" s="714"/>
      <c r="D99" s="761">
        <v>0.98500000000000032</v>
      </c>
      <c r="E99" s="761">
        <v>2.2499999999998704E-4</v>
      </c>
    </row>
    <row r="100" spans="1:5" x14ac:dyDescent="0.35">
      <c r="A100" s="761">
        <v>0.98550000000000038</v>
      </c>
      <c r="B100" s="761">
        <v>1.4499999999999623E-2</v>
      </c>
      <c r="C100" s="714"/>
      <c r="D100" s="761">
        <v>0.98550000000000038</v>
      </c>
      <c r="E100" s="761">
        <v>2.1024999999998906E-4</v>
      </c>
    </row>
    <row r="101" spans="1:5" x14ac:dyDescent="0.35">
      <c r="A101" s="761">
        <v>0.98600000000000021</v>
      </c>
      <c r="B101" s="761">
        <v>1.3999999999999678E-2</v>
      </c>
      <c r="C101" s="714"/>
      <c r="D101" s="761">
        <v>0.98600000000000021</v>
      </c>
      <c r="E101" s="761">
        <v>1.9599999999999099E-4</v>
      </c>
    </row>
    <row r="102" spans="1:5" x14ac:dyDescent="0.35">
      <c r="A102" s="761">
        <v>0.98650000000000027</v>
      </c>
      <c r="B102" s="761">
        <v>1.3499999999999733E-2</v>
      </c>
      <c r="C102" s="714"/>
      <c r="D102" s="761">
        <v>0.98650000000000027</v>
      </c>
      <c r="E102" s="761">
        <v>1.8224999999999283E-4</v>
      </c>
    </row>
    <row r="103" spans="1:5" x14ac:dyDescent="0.35">
      <c r="A103" s="761">
        <v>0.9870000000000001</v>
      </c>
      <c r="B103" s="761">
        <v>1.299999999999979E-2</v>
      </c>
      <c r="C103" s="714"/>
      <c r="D103" s="761">
        <v>0.9870000000000001</v>
      </c>
      <c r="E103" s="761">
        <v>1.6899999999999454E-4</v>
      </c>
    </row>
    <row r="104" spans="1:5" x14ac:dyDescent="0.35">
      <c r="A104" s="761">
        <v>0.98750000000000016</v>
      </c>
      <c r="B104" s="761">
        <v>1.2499999999999845E-2</v>
      </c>
      <c r="C104" s="714"/>
      <c r="D104" s="761">
        <v>0.98750000000000016</v>
      </c>
      <c r="E104" s="761">
        <v>1.5624999999999613E-4</v>
      </c>
    </row>
    <row r="105" spans="1:5" x14ac:dyDescent="0.35">
      <c r="A105" s="761">
        <v>0.98799999999999999</v>
      </c>
      <c r="B105" s="761">
        <v>1.19999999999999E-2</v>
      </c>
      <c r="C105" s="714"/>
      <c r="D105" s="761">
        <v>0.98799999999999999</v>
      </c>
      <c r="E105" s="761">
        <v>1.4399999999999756E-4</v>
      </c>
    </row>
    <row r="106" spans="1:5" x14ac:dyDescent="0.35">
      <c r="A106" s="761">
        <v>0.98850000000000005</v>
      </c>
      <c r="B106" s="761">
        <v>1.1499999999999955E-2</v>
      </c>
      <c r="C106" s="714"/>
      <c r="D106" s="761">
        <v>0.98850000000000005</v>
      </c>
      <c r="E106" s="761">
        <v>1.3224999999999896E-4</v>
      </c>
    </row>
    <row r="107" spans="1:5" x14ac:dyDescent="0.35">
      <c r="A107" s="761">
        <v>0.98899999999999988</v>
      </c>
      <c r="B107" s="761">
        <v>1.100000000000001E-2</v>
      </c>
      <c r="C107" s="714"/>
      <c r="D107" s="761">
        <v>0.98899999999999988</v>
      </c>
      <c r="E107" s="761">
        <v>1.2100000000000022E-4</v>
      </c>
    </row>
    <row r="108" spans="1:5" x14ac:dyDescent="0.35">
      <c r="A108" s="761">
        <v>0.98949999999999994</v>
      </c>
      <c r="B108" s="761">
        <v>1.0500000000000065E-2</v>
      </c>
      <c r="C108" s="714"/>
      <c r="D108" s="761">
        <v>0.98949999999999994</v>
      </c>
      <c r="E108" s="761">
        <v>1.1025000000000137E-4</v>
      </c>
    </row>
    <row r="109" spans="1:5" x14ac:dyDescent="0.35">
      <c r="A109" s="761">
        <v>0.98999999999999977</v>
      </c>
      <c r="B109" s="761">
        <v>1.000000000000012E-2</v>
      </c>
      <c r="C109" s="714"/>
      <c r="D109" s="761">
        <v>0.98999999999999977</v>
      </c>
      <c r="E109" s="761">
        <v>1.0000000000000239E-4</v>
      </c>
    </row>
    <row r="110" spans="1:5" x14ac:dyDescent="0.35">
      <c r="A110" s="761">
        <v>0.99049999999999983</v>
      </c>
      <c r="B110" s="761">
        <v>9.500000000000175E-3</v>
      </c>
      <c r="C110" s="714"/>
      <c r="D110" s="761">
        <v>0.99049999999999983</v>
      </c>
      <c r="E110" s="761">
        <v>9.0250000000003319E-5</v>
      </c>
    </row>
    <row r="111" spans="1:5" x14ac:dyDescent="0.35">
      <c r="A111" s="761">
        <v>0.99099999999999977</v>
      </c>
      <c r="B111" s="761">
        <v>9.0000000000002283E-3</v>
      </c>
      <c r="C111" s="714"/>
      <c r="D111" s="761">
        <v>0.99099999999999977</v>
      </c>
      <c r="E111" s="761">
        <v>8.1000000000004124E-5</v>
      </c>
    </row>
    <row r="112" spans="1:5" x14ac:dyDescent="0.35">
      <c r="A112" s="761">
        <v>0.9914999999999996</v>
      </c>
      <c r="B112" s="761">
        <v>8.5000000000002834E-3</v>
      </c>
      <c r="C112" s="714"/>
      <c r="D112" s="761">
        <v>0.9914999999999996</v>
      </c>
      <c r="E112" s="761">
        <v>7.2250000000004833E-5</v>
      </c>
    </row>
    <row r="113" spans="1:5" x14ac:dyDescent="0.35">
      <c r="A113" s="761">
        <v>0.99199999999999966</v>
      </c>
      <c r="B113" s="761">
        <v>8.0000000000003402E-3</v>
      </c>
      <c r="C113" s="714"/>
      <c r="D113" s="761">
        <v>0.99199999999999966</v>
      </c>
      <c r="E113" s="761">
        <v>6.4000000000005432E-5</v>
      </c>
    </row>
    <row r="114" spans="1:5" x14ac:dyDescent="0.35">
      <c r="A114" s="761">
        <v>0.99249999999999949</v>
      </c>
      <c r="B114" s="761">
        <v>7.5000000000003944E-3</v>
      </c>
      <c r="C114" s="714"/>
      <c r="D114" s="761">
        <v>0.99249999999999949</v>
      </c>
      <c r="E114" s="761">
        <v>5.6250000000005928E-5</v>
      </c>
    </row>
    <row r="115" spans="1:5" x14ac:dyDescent="0.35">
      <c r="A115" s="761">
        <v>0.99299999999999955</v>
      </c>
      <c r="B115" s="761">
        <v>7.0000000000004494E-3</v>
      </c>
      <c r="C115" s="714"/>
      <c r="D115" s="761">
        <v>0.99299999999999955</v>
      </c>
      <c r="E115" s="761">
        <v>4.90000000000063E-5</v>
      </c>
    </row>
    <row r="116" spans="1:5" x14ac:dyDescent="0.35">
      <c r="A116" s="761">
        <v>0.99349999999999938</v>
      </c>
      <c r="B116" s="761">
        <v>6.5000000000005054E-3</v>
      </c>
      <c r="C116" s="714"/>
      <c r="D116" s="761">
        <v>0.99349999999999938</v>
      </c>
      <c r="E116" s="761">
        <v>4.225000000000657E-5</v>
      </c>
    </row>
    <row r="117" spans="1:5" x14ac:dyDescent="0.35">
      <c r="A117" s="761">
        <v>0.99399999999999944</v>
      </c>
      <c r="B117" s="761">
        <v>6.0000000000005596E-3</v>
      </c>
      <c r="C117" s="714"/>
      <c r="D117" s="761">
        <v>0.99399999999999944</v>
      </c>
      <c r="E117" s="761">
        <v>3.6000000000006723E-5</v>
      </c>
    </row>
    <row r="118" spans="1:5" x14ac:dyDescent="0.35">
      <c r="A118" s="761">
        <v>0.99449999999999927</v>
      </c>
      <c r="B118" s="761">
        <v>5.5000000000006146E-3</v>
      </c>
      <c r="C118" s="714"/>
      <c r="D118" s="761">
        <v>0.99449999999999927</v>
      </c>
      <c r="E118" s="761">
        <v>3.025000000000677E-5</v>
      </c>
    </row>
    <row r="119" spans="1:5" x14ac:dyDescent="0.35">
      <c r="A119" s="761">
        <v>0.99499999999999933</v>
      </c>
      <c r="B119" s="761">
        <v>5.0000000000006706E-3</v>
      </c>
      <c r="C119" s="714"/>
      <c r="D119" s="761">
        <v>0.99499999999999933</v>
      </c>
      <c r="E119" s="761">
        <v>2.5000000000006703E-5</v>
      </c>
    </row>
    <row r="120" spans="1:5" x14ac:dyDescent="0.35">
      <c r="A120" s="761">
        <v>0.99549999999999916</v>
      </c>
      <c r="B120" s="761">
        <v>4.5000000000007248E-3</v>
      </c>
      <c r="C120" s="714"/>
      <c r="D120" s="761">
        <v>0.99549999999999916</v>
      </c>
      <c r="E120" s="761">
        <v>2.025000000000653E-5</v>
      </c>
    </row>
    <row r="121" spans="1:5" x14ac:dyDescent="0.35">
      <c r="A121" s="761">
        <v>0.99599999999999922</v>
      </c>
      <c r="B121" s="761">
        <v>4.0000000000007798E-3</v>
      </c>
      <c r="C121" s="714"/>
      <c r="D121" s="761">
        <v>0.99599999999999922</v>
      </c>
      <c r="E121" s="761">
        <v>1.6000000000006247E-5</v>
      </c>
    </row>
    <row r="122" spans="1:5" x14ac:dyDescent="0.35">
      <c r="A122" s="761">
        <v>0.99649999999999905</v>
      </c>
      <c r="B122" s="761">
        <v>3.5000000000008358E-3</v>
      </c>
      <c r="C122" s="714"/>
      <c r="D122" s="761">
        <v>0.99649999999999905</v>
      </c>
      <c r="E122" s="761">
        <v>1.2250000000005851E-5</v>
      </c>
    </row>
    <row r="123" spans="1:5" x14ac:dyDescent="0.35">
      <c r="A123" s="761">
        <v>0.99699999999999911</v>
      </c>
      <c r="B123" s="761">
        <v>3.0000000000008904E-3</v>
      </c>
      <c r="C123" s="714"/>
      <c r="D123" s="761">
        <v>0.99699999999999911</v>
      </c>
      <c r="E123" s="761">
        <v>9.0000000000053433E-6</v>
      </c>
    </row>
    <row r="124" spans="1:5" x14ac:dyDescent="0.35">
      <c r="A124" s="761">
        <v>0.99749999999999894</v>
      </c>
      <c r="B124" s="761">
        <v>2.5000000000009455E-3</v>
      </c>
      <c r="C124" s="714"/>
      <c r="D124" s="761">
        <v>0.99749999999999894</v>
      </c>
      <c r="E124" s="761">
        <v>6.2500000000047293E-6</v>
      </c>
    </row>
    <row r="125" spans="1:5" x14ac:dyDescent="0.35">
      <c r="A125" s="761">
        <v>0.997999999999999</v>
      </c>
      <c r="B125" s="761">
        <v>2.000000000001001E-3</v>
      </c>
      <c r="C125" s="714"/>
      <c r="D125" s="761">
        <v>0.997999999999999</v>
      </c>
      <c r="E125" s="761">
        <v>4.0000000000040029E-6</v>
      </c>
    </row>
    <row r="126" spans="1:5" x14ac:dyDescent="0.35">
      <c r="A126" s="761">
        <v>0.99849999999999883</v>
      </c>
      <c r="B126" s="761">
        <v>1.5000000000010558E-3</v>
      </c>
      <c r="C126" s="714"/>
      <c r="D126" s="761">
        <v>0.99849999999999883</v>
      </c>
      <c r="E126" s="761">
        <v>2.250000000003168E-6</v>
      </c>
    </row>
    <row r="127" spans="1:5" x14ac:dyDescent="0.35">
      <c r="A127" s="761">
        <v>0.99899999999999889</v>
      </c>
      <c r="B127" s="761">
        <v>1.0000000000011109E-3</v>
      </c>
      <c r="C127" s="714"/>
      <c r="D127" s="761">
        <v>0.99899999999999889</v>
      </c>
      <c r="E127" s="761">
        <v>1.0000000000022219E-6</v>
      </c>
    </row>
    <row r="128" spans="1:5" x14ac:dyDescent="0.35">
      <c r="A128" s="761">
        <v>0.99949999999999872</v>
      </c>
      <c r="B128" s="761">
        <v>5.0000000000116618E-4</v>
      </c>
      <c r="C128" s="714"/>
      <c r="D128" s="761">
        <v>0.99949999999999872</v>
      </c>
      <c r="E128" s="761">
        <v>2.5000000000116614E-7</v>
      </c>
    </row>
    <row r="129" spans="1:5" x14ac:dyDescent="0.35">
      <c r="A129" s="761">
        <v>0.99999999999999878</v>
      </c>
      <c r="B129" s="761">
        <v>1.2212453270876698E-15</v>
      </c>
      <c r="C129" s="714"/>
      <c r="D129" s="761">
        <v>0.99999999999999878</v>
      </c>
      <c r="E129" s="761">
        <v>1.49144014893348E-30</v>
      </c>
    </row>
  </sheetData>
  <sheetProtection password="E9F2" sheet="1" objects="1" scenarios="1" formatColumns="0"/>
  <pageMargins left="0.7" right="0.7" top="0.75" bottom="0.75" header="0.3" footer="0.3"/>
  <pageSetup pageOrder="overThenDown" orientation="portrait" r:id="rId1"/>
  <headerFooter alignWithMargins="0">
    <oddFooter>&amp;C_x000D_&amp;1#&amp;"Calibri"&amp;10&amp;K000000 Classification: Unclassified</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CC01-4AD4-413B-8CD2-2641374BE15A}">
  <sheetPr>
    <tabColor rgb="FFFFFF00"/>
    <pageSetUpPr fitToPage="1"/>
  </sheetPr>
  <dimension ref="A1:N98"/>
  <sheetViews>
    <sheetView showGridLines="0" zoomScale="60" zoomScaleNormal="60" workbookViewId="0">
      <selection activeCell="A2" sqref="A2"/>
    </sheetView>
  </sheetViews>
  <sheetFormatPr defaultRowHeight="14.5" x14ac:dyDescent="0.35"/>
  <cols>
    <col min="1" max="1" width="5" style="2" customWidth="1"/>
    <col min="2" max="2" width="8.26953125" style="2" customWidth="1"/>
    <col min="3" max="3" width="44.453125" style="2" customWidth="1"/>
    <col min="4" max="5" width="52.26953125" style="2" bestFit="1" customWidth="1"/>
    <col min="6" max="7" width="28.453125" style="34" customWidth="1"/>
    <col min="8" max="8" width="36.453125" style="34" customWidth="1"/>
    <col min="9" max="9" width="117.81640625" style="2" customWidth="1"/>
    <col min="10" max="10" width="6.54296875" style="2" customWidth="1"/>
  </cols>
  <sheetData>
    <row r="1" spans="1:14" s="16" customFormat="1" ht="23.15" customHeight="1" x14ac:dyDescent="0.45">
      <c r="D1" s="704" t="s">
        <v>4077</v>
      </c>
      <c r="E1" s="705" t="s">
        <v>4078</v>
      </c>
      <c r="G1" s="483"/>
      <c r="H1" s="483"/>
    </row>
    <row r="2" spans="1:14" s="16" customFormat="1" ht="23.15" customHeight="1" x14ac:dyDescent="0.45">
      <c r="D2" s="540"/>
      <c r="E2" s="706" t="s">
        <v>4079</v>
      </c>
      <c r="G2" s="483"/>
      <c r="H2" s="483"/>
    </row>
    <row r="3" spans="1:14" s="16" customFormat="1" ht="23.15" customHeight="1" x14ac:dyDescent="0.45">
      <c r="E3" s="706" t="s">
        <v>4080</v>
      </c>
      <c r="G3" s="483"/>
      <c r="H3" s="483"/>
    </row>
    <row r="4" spans="1:14" s="16" customFormat="1" ht="21" x14ac:dyDescent="0.55000000000000004">
      <c r="B4" s="162"/>
      <c r="C4" s="170" t="s">
        <v>364</v>
      </c>
      <c r="D4" s="163"/>
      <c r="E4" s="163"/>
      <c r="F4" s="163"/>
      <c r="G4" s="484"/>
      <c r="H4" s="484"/>
      <c r="I4" s="8" t="s">
        <v>394</v>
      </c>
      <c r="J4" s="9" t="str">
        <f>'010'!E8</f>
        <v>1234</v>
      </c>
    </row>
    <row r="5" spans="1:14" s="16" customFormat="1" ht="16.5" x14ac:dyDescent="0.45">
      <c r="B5" s="164"/>
      <c r="C5" s="164"/>
      <c r="D5" s="165"/>
      <c r="E5" s="165"/>
      <c r="F5" s="165"/>
      <c r="G5" s="483"/>
      <c r="H5" s="483"/>
    </row>
    <row r="6" spans="1:14" s="16" customFormat="1" ht="17.5" x14ac:dyDescent="0.45">
      <c r="B6" s="164"/>
      <c r="C6" s="669" t="s">
        <v>3490</v>
      </c>
      <c r="D6" s="163"/>
      <c r="E6" s="163"/>
      <c r="F6" s="163"/>
      <c r="G6" s="484"/>
      <c r="H6" s="484"/>
      <c r="I6" s="171"/>
    </row>
    <row r="7" spans="1:14" s="16" customFormat="1" ht="17.5" x14ac:dyDescent="0.45">
      <c r="B7" s="164"/>
      <c r="C7" s="670"/>
      <c r="D7" s="165"/>
      <c r="E7" s="165"/>
      <c r="F7" s="165"/>
      <c r="G7" s="165"/>
      <c r="H7" s="165"/>
    </row>
    <row r="8" spans="1:14" s="16" customFormat="1" ht="17.5" x14ac:dyDescent="0.45">
      <c r="B8" s="164"/>
      <c r="C8" s="670"/>
      <c r="D8" s="165"/>
      <c r="E8" s="165"/>
      <c r="F8" s="165"/>
      <c r="G8" s="165"/>
      <c r="H8" s="165"/>
    </row>
    <row r="9" spans="1:14" s="16" customFormat="1" ht="63" customHeight="1" x14ac:dyDescent="0.45">
      <c r="B9" s="164"/>
      <c r="C9" s="232" t="s">
        <v>3900</v>
      </c>
      <c r="D9" s="465" t="s">
        <v>3492</v>
      </c>
      <c r="E9" s="465" t="s">
        <v>3493</v>
      </c>
      <c r="F9" s="173"/>
      <c r="G9" s="173"/>
      <c r="H9" s="173"/>
      <c r="I9" s="175"/>
    </row>
    <row r="10" spans="1:14" s="16" customFormat="1" ht="25.5" customHeight="1" x14ac:dyDescent="0.45">
      <c r="B10" s="164"/>
      <c r="C10" s="670"/>
      <c r="D10" s="54" t="s">
        <v>502</v>
      </c>
      <c r="E10" s="54" t="s">
        <v>503</v>
      </c>
      <c r="F10" s="165"/>
      <c r="G10" s="165"/>
      <c r="H10" s="165"/>
    </row>
    <row r="11" spans="1:14" s="16" customFormat="1" ht="25.5" customHeight="1" x14ac:dyDescent="0.45">
      <c r="A11" s="714"/>
      <c r="B11" s="280">
        <v>1</v>
      </c>
      <c r="C11" s="160" t="s">
        <v>4081</v>
      </c>
      <c r="D11" s="604" t="s">
        <v>3495</v>
      </c>
      <c r="E11" s="604" t="s">
        <v>3495</v>
      </c>
      <c r="F11" s="483"/>
      <c r="G11" s="483"/>
      <c r="H11" s="483"/>
      <c r="J11" s="714"/>
    </row>
    <row r="12" spans="1:14" s="16" customFormat="1" ht="25.5" customHeight="1" x14ac:dyDescent="0.45">
      <c r="A12" s="714"/>
      <c r="B12" s="280">
        <v>2</v>
      </c>
      <c r="C12" s="160" t="s">
        <v>4082</v>
      </c>
      <c r="D12" s="604" t="s">
        <v>3495</v>
      </c>
      <c r="E12" s="604" t="s">
        <v>3495</v>
      </c>
      <c r="F12" s="483"/>
      <c r="G12" s="483"/>
      <c r="H12" s="483"/>
      <c r="J12" s="714"/>
    </row>
    <row r="13" spans="1:14" s="16" customFormat="1" ht="16.5" x14ac:dyDescent="0.45">
      <c r="A13" s="714"/>
      <c r="C13" s="671"/>
      <c r="D13" s="226"/>
      <c r="E13" s="226"/>
      <c r="F13" s="483"/>
      <c r="G13" s="483"/>
      <c r="H13" s="483"/>
    </row>
    <row r="14" spans="1:14" s="2" customFormat="1" ht="20.149999999999999" customHeight="1" x14ac:dyDescent="0.35">
      <c r="A14" s="714"/>
      <c r="B14" s="714"/>
      <c r="C14" s="1192" t="s">
        <v>3509</v>
      </c>
      <c r="D14" s="1192"/>
      <c r="E14" s="1192"/>
      <c r="F14" s="1192"/>
      <c r="G14" s="1192"/>
      <c r="H14" s="1192"/>
      <c r="I14" s="1192"/>
      <c r="J14" s="714"/>
      <c r="K14"/>
      <c r="L14"/>
      <c r="M14"/>
      <c r="N14"/>
    </row>
    <row r="15" spans="1:14" s="699" customFormat="1" ht="20.5" customHeight="1" x14ac:dyDescent="0.45">
      <c r="C15" s="169"/>
      <c r="D15" s="169"/>
      <c r="E15" s="169"/>
      <c r="F15" s="169"/>
      <c r="G15" s="169"/>
      <c r="H15" s="700"/>
      <c r="K15" s="701"/>
      <c r="L15" s="701"/>
      <c r="M15" s="701"/>
      <c r="N15" s="701"/>
    </row>
    <row r="16" spans="1:14" s="699" customFormat="1" ht="20.5" customHeight="1" x14ac:dyDescent="0.45">
      <c r="B16" s="702"/>
      <c r="C16" s="169"/>
      <c r="D16" s="169"/>
      <c r="E16" s="169"/>
      <c r="F16" s="169"/>
      <c r="G16" s="169"/>
      <c r="H16" s="169"/>
      <c r="I16" s="169"/>
      <c r="K16" s="701"/>
      <c r="L16" s="701"/>
      <c r="M16" s="701"/>
      <c r="N16" s="701"/>
    </row>
    <row r="17" spans="1:14" s="2" customFormat="1" ht="63" customHeight="1" x14ac:dyDescent="0.35">
      <c r="A17" s="714"/>
      <c r="B17" s="714"/>
      <c r="C17" s="675"/>
      <c r="D17" s="703" t="str">
        <f>D9</f>
        <v>= "This Return: "&amp; Form 010 Name (Form 010 Year of Account , Form 010 Edition)</v>
      </c>
      <c r="E17" s="703" t="str">
        <f>E9</f>
        <v>= "Selected Return: "&amp;"Form 010 Name (Form 010 Year of Account , Form 010 Edition)"</v>
      </c>
      <c r="F17" s="1195" t="s">
        <v>3513</v>
      </c>
      <c r="G17" s="1197"/>
      <c r="H17" s="674" t="s">
        <v>4083</v>
      </c>
      <c r="I17" s="673" t="s">
        <v>3316</v>
      </c>
      <c r="J17" s="714"/>
      <c r="K17"/>
      <c r="L17"/>
      <c r="M17"/>
      <c r="N17"/>
    </row>
    <row r="18" spans="1:14" s="2" customFormat="1" ht="37.15" customHeight="1" x14ac:dyDescent="0.35">
      <c r="A18" s="714"/>
      <c r="B18" s="714"/>
      <c r="C18" s="303"/>
      <c r="D18" s="234"/>
      <c r="E18" s="234"/>
      <c r="F18" s="676" t="s">
        <v>4084</v>
      </c>
      <c r="G18" s="676" t="s">
        <v>3518</v>
      </c>
      <c r="H18" s="486"/>
      <c r="I18" s="189"/>
      <c r="J18" s="714"/>
      <c r="K18"/>
      <c r="L18"/>
      <c r="M18"/>
      <c r="N18"/>
    </row>
    <row r="19" spans="1:14" s="2" customFormat="1" ht="37.15" customHeight="1" x14ac:dyDescent="0.35">
      <c r="A19" s="714"/>
      <c r="B19" s="714"/>
      <c r="C19" s="1185" t="s">
        <v>501</v>
      </c>
      <c r="D19" s="1186"/>
      <c r="E19" s="1186"/>
      <c r="F19" s="1186"/>
      <c r="G19" s="1186"/>
      <c r="H19" s="1186"/>
      <c r="I19" s="1187"/>
      <c r="J19" s="714"/>
      <c r="K19"/>
      <c r="L19"/>
      <c r="M19"/>
      <c r="N19"/>
    </row>
    <row r="20" spans="1:14" s="2" customFormat="1" ht="37.15" customHeight="1" x14ac:dyDescent="0.35">
      <c r="A20" s="714"/>
      <c r="B20" s="714"/>
      <c r="C20" s="714"/>
      <c r="D20" s="54" t="s">
        <v>502</v>
      </c>
      <c r="E20" s="54" t="s">
        <v>503</v>
      </c>
      <c r="F20" s="54" t="s">
        <v>524</v>
      </c>
      <c r="G20" s="54" t="s">
        <v>525</v>
      </c>
      <c r="H20" s="54" t="s">
        <v>526</v>
      </c>
      <c r="I20" s="54" t="s">
        <v>527</v>
      </c>
      <c r="J20" s="714"/>
      <c r="K20"/>
      <c r="L20"/>
      <c r="M20"/>
      <c r="N20"/>
    </row>
    <row r="21" spans="1:14" s="2" customFormat="1" ht="37.15" customHeight="1" x14ac:dyDescent="0.35">
      <c r="A21" s="714"/>
      <c r="B21" s="280">
        <v>3</v>
      </c>
      <c r="C21" s="634" t="s">
        <v>3909</v>
      </c>
      <c r="D21" s="487" t="s">
        <v>4085</v>
      </c>
      <c r="E21" s="487" t="s">
        <v>4085</v>
      </c>
      <c r="F21" s="487" t="str">
        <f>"= IFERROR("&amp;D$20&amp;$B21&amp;"-"&amp;E$20&amp;$B21&amp;","")"</f>
        <v>= IFERROR(A3-B3,")</v>
      </c>
      <c r="G21" s="488" t="str">
        <f>"= IFERROR(("&amp;D$20&amp;$B21&amp;"-"&amp;E$20&amp;$B21&amp;")/"&amp;E$20&amp;$B21&amp;","")"</f>
        <v>= IFERROR((A3-B3)/B3,")</v>
      </c>
      <c r="H21" s="605"/>
      <c r="I21" s="664" t="s">
        <v>3911</v>
      </c>
      <c r="J21" s="714"/>
      <c r="K21"/>
      <c r="L21"/>
      <c r="M21"/>
      <c r="N21"/>
    </row>
    <row r="22" spans="1:14" s="2" customFormat="1" ht="37.15" customHeight="1" x14ac:dyDescent="0.35">
      <c r="A22" s="714"/>
      <c r="B22" s="280">
        <v>4</v>
      </c>
      <c r="C22" s="634" t="s">
        <v>3912</v>
      </c>
      <c r="D22" s="487" t="s">
        <v>3913</v>
      </c>
      <c r="E22" s="487" t="s">
        <v>3913</v>
      </c>
      <c r="F22" s="487" t="str">
        <f>"= IFERROR("&amp;D$20&amp;$B22&amp;"-"&amp;E$20&amp;$B22&amp;","")"</f>
        <v>= IFERROR(A4-B4,")</v>
      </c>
      <c r="G22" s="488" t="str">
        <f t="shared" ref="G22:G29" si="0">"= IFERROR(("&amp;D$20&amp;$B22&amp;"-"&amp;E$20&amp;$B22&amp;")/"&amp;E$20&amp;$B22&amp;","")"</f>
        <v>= IFERROR((A4-B4)/B4,")</v>
      </c>
      <c r="H22" s="605"/>
      <c r="I22" s="664" t="s">
        <v>3911</v>
      </c>
      <c r="J22" s="714"/>
      <c r="K22"/>
      <c r="L22"/>
      <c r="M22"/>
      <c r="N22"/>
    </row>
    <row r="23" spans="1:14" s="2" customFormat="1" ht="37.15" customHeight="1" x14ac:dyDescent="0.35">
      <c r="A23" s="714"/>
      <c r="B23" s="280">
        <v>5</v>
      </c>
      <c r="C23" s="634" t="s">
        <v>3914</v>
      </c>
      <c r="D23" s="487" t="s">
        <v>3915</v>
      </c>
      <c r="E23" s="487" t="s">
        <v>3915</v>
      </c>
      <c r="F23" s="487" t="str">
        <f>"= IFERROR("&amp;D$20&amp;$B23&amp;"-"&amp;E$20&amp;$B23&amp;","")"</f>
        <v>= IFERROR(A5-B5,")</v>
      </c>
      <c r="G23" s="488" t="str">
        <f t="shared" si="0"/>
        <v>= IFERROR((A5-B5)/B5,")</v>
      </c>
      <c r="H23" s="605"/>
      <c r="I23" s="664" t="s">
        <v>3911</v>
      </c>
      <c r="J23" s="714"/>
      <c r="K23"/>
      <c r="L23"/>
      <c r="M23"/>
      <c r="N23"/>
    </row>
    <row r="24" spans="1:14" s="2" customFormat="1" ht="37.15" customHeight="1" x14ac:dyDescent="0.35">
      <c r="A24" s="714"/>
      <c r="B24" s="280">
        <v>6</v>
      </c>
      <c r="C24" s="158" t="s">
        <v>846</v>
      </c>
      <c r="D24" s="487" t="s">
        <v>3571</v>
      </c>
      <c r="E24" s="487" t="s">
        <v>3571</v>
      </c>
      <c r="F24" s="487" t="str">
        <f>"= IFERROR("&amp;D$20&amp;$B24&amp;"-"&amp;E$20&amp;$B24&amp;","")"</f>
        <v>= IFERROR(A6-B6,")</v>
      </c>
      <c r="G24" s="488" t="str">
        <f t="shared" si="0"/>
        <v>= IFERROR((A6-B6)/B6,")</v>
      </c>
      <c r="H24" s="605"/>
      <c r="I24" s="664" t="s">
        <v>3911</v>
      </c>
      <c r="J24" s="714"/>
      <c r="K24"/>
      <c r="L24"/>
      <c r="M24"/>
      <c r="N24"/>
    </row>
    <row r="25" spans="1:14" s="2" customFormat="1" ht="37.15" customHeight="1" x14ac:dyDescent="0.35">
      <c r="A25" s="714"/>
      <c r="B25" s="280">
        <v>7</v>
      </c>
      <c r="C25" s="634" t="s">
        <v>3916</v>
      </c>
      <c r="D25" s="487" t="s">
        <v>3917</v>
      </c>
      <c r="E25" s="487" t="s">
        <v>3917</v>
      </c>
      <c r="F25" s="487" t="str">
        <f>"= IFERROR("&amp;D$20&amp;$B25&amp;"-"&amp;E$20&amp;$B25&amp;","")"</f>
        <v>= IFERROR(A7-B7,")</v>
      </c>
      <c r="G25" s="488" t="str">
        <f t="shared" si="0"/>
        <v>= IFERROR((A7-B7)/B7,")</v>
      </c>
      <c r="H25" s="605"/>
      <c r="I25" s="664" t="s">
        <v>3911</v>
      </c>
      <c r="J25" s="714"/>
      <c r="K25"/>
      <c r="L25"/>
      <c r="M25"/>
      <c r="N25"/>
    </row>
    <row r="26" spans="1:14" s="2" customFormat="1" ht="37.15" customHeight="1" x14ac:dyDescent="0.35">
      <c r="A26" s="714"/>
      <c r="B26" s="280">
        <v>8</v>
      </c>
      <c r="C26" s="634" t="s">
        <v>3918</v>
      </c>
      <c r="D26" s="487" t="s">
        <v>3919</v>
      </c>
      <c r="E26" s="487" t="s">
        <v>3920</v>
      </c>
      <c r="F26" s="487" t="str">
        <f>"= IFERROR("&amp;D$20&amp;$B26&amp;"-"&amp;E$20&amp;$B26&amp;","") %pts"</f>
        <v>= IFERROR(A8-B8,") %pts</v>
      </c>
      <c r="G26" s="488" t="str">
        <f t="shared" si="0"/>
        <v>= IFERROR((A8-B8)/B8,")</v>
      </c>
      <c r="H26" s="605"/>
      <c r="I26" s="664" t="s">
        <v>3911</v>
      </c>
      <c r="J26" s="714"/>
      <c r="K26"/>
      <c r="L26"/>
      <c r="M26"/>
      <c r="N26"/>
    </row>
    <row r="27" spans="1:14" s="2" customFormat="1" ht="37.15" customHeight="1" x14ac:dyDescent="0.35">
      <c r="A27" s="714"/>
      <c r="B27" s="280">
        <v>9</v>
      </c>
      <c r="C27" s="634" t="s">
        <v>3921</v>
      </c>
      <c r="D27" s="487" t="s">
        <v>4086</v>
      </c>
      <c r="E27" s="487" t="s">
        <v>4087</v>
      </c>
      <c r="F27" s="487" t="str">
        <f>"= IFERROR("&amp;D$20&amp;$B27&amp;"-"&amp;E$20&amp;$B27&amp;","") %pts"</f>
        <v>= IFERROR(A9-B9,") %pts</v>
      </c>
      <c r="G27" s="488" t="str">
        <f t="shared" si="0"/>
        <v>= IFERROR((A9-B9)/B9,")</v>
      </c>
      <c r="H27" s="605"/>
      <c r="I27" s="664" t="s">
        <v>3911</v>
      </c>
      <c r="J27" s="714"/>
      <c r="K27"/>
      <c r="L27"/>
      <c r="M27"/>
      <c r="N27"/>
    </row>
    <row r="28" spans="1:14" s="2" customFormat="1" ht="37.15" customHeight="1" x14ac:dyDescent="0.35">
      <c r="A28" s="714"/>
      <c r="B28" s="280">
        <v>10</v>
      </c>
      <c r="C28" s="634" t="s">
        <v>3924</v>
      </c>
      <c r="D28" s="487" t="s">
        <v>4088</v>
      </c>
      <c r="E28" s="487" t="s">
        <v>4089</v>
      </c>
      <c r="F28" s="487" t="str">
        <f>"= IFERROR("&amp;D$20&amp;$B28&amp;"-"&amp;E$20&amp;$B28&amp;","") %pts"</f>
        <v>= IFERROR(A10-B10,") %pts</v>
      </c>
      <c r="G28" s="488" t="str">
        <f t="shared" si="0"/>
        <v>= IFERROR((A10-B10)/B10,")</v>
      </c>
      <c r="H28" s="605"/>
      <c r="I28" s="664" t="s">
        <v>3911</v>
      </c>
      <c r="J28" s="714"/>
      <c r="K28"/>
      <c r="L28"/>
      <c r="M28"/>
      <c r="N28"/>
    </row>
    <row r="29" spans="1:14" s="2" customFormat="1" ht="37.15" customHeight="1" x14ac:dyDescent="0.35">
      <c r="A29" s="714"/>
      <c r="B29" s="280">
        <v>11</v>
      </c>
      <c r="C29" s="634" t="s">
        <v>2825</v>
      </c>
      <c r="D29" s="487" t="s">
        <v>3558</v>
      </c>
      <c r="E29" s="487" t="s">
        <v>3558</v>
      </c>
      <c r="F29" s="487" t="str">
        <f>"= IFERROR("&amp;D$20&amp;$B29&amp;"-"&amp;E$20&amp;$B29&amp;","")"</f>
        <v>= IFERROR(A11-B11,")</v>
      </c>
      <c r="G29" s="488" t="str">
        <f t="shared" si="0"/>
        <v>= IFERROR((A11-B11)/B11,")</v>
      </c>
      <c r="H29" s="605"/>
      <c r="I29" s="664" t="s">
        <v>3911</v>
      </c>
      <c r="J29" s="714"/>
      <c r="K29"/>
      <c r="L29"/>
      <c r="M29"/>
      <c r="N29"/>
    </row>
    <row r="30" spans="1:14" s="2" customFormat="1" ht="37.15" customHeight="1" x14ac:dyDescent="0.35">
      <c r="A30" s="714"/>
      <c r="B30" s="714"/>
      <c r="C30" s="1185" t="s">
        <v>1748</v>
      </c>
      <c r="D30" s="1186"/>
      <c r="E30" s="1186"/>
      <c r="F30" s="1186"/>
      <c r="G30" s="1186"/>
      <c r="H30" s="1186"/>
      <c r="I30" s="1187"/>
      <c r="J30" s="714"/>
      <c r="K30"/>
      <c r="L30"/>
      <c r="M30"/>
      <c r="N30"/>
    </row>
    <row r="31" spans="1:14" s="2" customFormat="1" ht="37.15" customHeight="1" x14ac:dyDescent="0.35">
      <c r="A31" s="714"/>
      <c r="B31" s="714"/>
      <c r="C31" s="714"/>
      <c r="D31" s="54" t="str">
        <f>D$20</f>
        <v>A</v>
      </c>
      <c r="E31" s="54" t="str">
        <f t="shared" ref="E31:I31" si="1">E$20</f>
        <v>B</v>
      </c>
      <c r="F31" s="54" t="str">
        <f t="shared" si="1"/>
        <v>C</v>
      </c>
      <c r="G31" s="54" t="str">
        <f t="shared" si="1"/>
        <v>D</v>
      </c>
      <c r="H31" s="54" t="str">
        <f t="shared" si="1"/>
        <v>E</v>
      </c>
      <c r="I31" s="54" t="str">
        <f t="shared" si="1"/>
        <v>F</v>
      </c>
      <c r="J31" s="714"/>
      <c r="K31"/>
      <c r="L31"/>
      <c r="M31"/>
      <c r="N31"/>
    </row>
    <row r="32" spans="1:14" s="2" customFormat="1" ht="37.15" customHeight="1" x14ac:dyDescent="0.35">
      <c r="A32" s="714"/>
      <c r="B32" s="280">
        <v>12</v>
      </c>
      <c r="C32" s="634" t="s">
        <v>3928</v>
      </c>
      <c r="D32" s="487" t="s">
        <v>4090</v>
      </c>
      <c r="E32" s="487" t="s">
        <v>4090</v>
      </c>
      <c r="F32" s="487" t="str">
        <f>"= IFERROR("&amp;D$20&amp;$B32&amp;"-"&amp;E$20&amp;$B32&amp;","")"</f>
        <v>= IFERROR(A12-B12,")</v>
      </c>
      <c r="G32" s="488" t="str">
        <f t="shared" ref="G32:G34" si="2">"= IFERROR(("&amp;D$20&amp;$B32&amp;"-"&amp;E$20&amp;$B32&amp;")/"&amp;E$20&amp;$B32&amp;","")"</f>
        <v>= IFERROR((A12-B12)/B12,")</v>
      </c>
      <c r="H32" s="605"/>
      <c r="I32" s="664" t="s">
        <v>3911</v>
      </c>
      <c r="J32" s="714"/>
      <c r="K32"/>
      <c r="L32"/>
      <c r="M32"/>
      <c r="N32"/>
    </row>
    <row r="33" spans="2:14" s="2" customFormat="1" ht="37.15" customHeight="1" x14ac:dyDescent="0.35">
      <c r="B33" s="280">
        <v>13</v>
      </c>
      <c r="C33" s="634" t="s">
        <v>3930</v>
      </c>
      <c r="D33" s="487" t="s">
        <v>3931</v>
      </c>
      <c r="E33" s="487" t="s">
        <v>3931</v>
      </c>
      <c r="F33" s="487" t="str">
        <f>"= IFERROR("&amp;D$20&amp;$B33&amp;"-"&amp;E$20&amp;$B33&amp;","")"</f>
        <v>= IFERROR(A13-B13,")</v>
      </c>
      <c r="G33" s="488" t="str">
        <f t="shared" si="2"/>
        <v>= IFERROR((A13-B13)/B13,")</v>
      </c>
      <c r="H33" s="605"/>
      <c r="I33" s="664" t="s">
        <v>3911</v>
      </c>
      <c r="J33" s="714"/>
      <c r="K33"/>
      <c r="L33"/>
      <c r="M33"/>
      <c r="N33"/>
    </row>
    <row r="34" spans="2:14" s="2" customFormat="1" ht="37.15" customHeight="1" x14ac:dyDescent="0.35">
      <c r="B34" s="280">
        <v>14</v>
      </c>
      <c r="C34" s="634" t="s">
        <v>3932</v>
      </c>
      <c r="D34" s="487" t="s">
        <v>4091</v>
      </c>
      <c r="E34" s="487" t="s">
        <v>4092</v>
      </c>
      <c r="F34" s="487" t="str">
        <f>"= IFERROR("&amp;D$20&amp;$B34&amp;"-"&amp;E$20&amp;$B34&amp;","") %pts"</f>
        <v>= IFERROR(A14-B14,") %pts</v>
      </c>
      <c r="G34" s="488" t="str">
        <f t="shared" si="2"/>
        <v>= IFERROR((A14-B14)/B14,")</v>
      </c>
      <c r="H34" s="605"/>
      <c r="I34" s="664" t="s">
        <v>3911</v>
      </c>
      <c r="J34" s="714"/>
      <c r="K34"/>
      <c r="L34"/>
      <c r="M34"/>
      <c r="N34"/>
    </row>
    <row r="35" spans="2:14" s="2" customFormat="1" ht="37.15" customHeight="1" x14ac:dyDescent="0.35">
      <c r="B35" s="714"/>
      <c r="C35" s="1185" t="s">
        <v>4093</v>
      </c>
      <c r="D35" s="1186"/>
      <c r="E35" s="1186"/>
      <c r="F35" s="1186"/>
      <c r="G35" s="1186"/>
      <c r="H35" s="1186"/>
      <c r="I35" s="1187"/>
      <c r="J35" s="714"/>
      <c r="K35"/>
      <c r="L35"/>
      <c r="M35"/>
      <c r="N35"/>
    </row>
    <row r="36" spans="2:14" s="2" customFormat="1" ht="37.15" customHeight="1" x14ac:dyDescent="0.35">
      <c r="B36" s="714"/>
      <c r="C36" s="714"/>
      <c r="D36" s="54" t="str">
        <f>D$20</f>
        <v>A</v>
      </c>
      <c r="E36" s="54" t="str">
        <f t="shared" ref="E36:I36" si="3">E$20</f>
        <v>B</v>
      </c>
      <c r="F36" s="54" t="str">
        <f t="shared" si="3"/>
        <v>C</v>
      </c>
      <c r="G36" s="54" t="str">
        <f t="shared" si="3"/>
        <v>D</v>
      </c>
      <c r="H36" s="54" t="str">
        <f t="shared" si="3"/>
        <v>E</v>
      </c>
      <c r="I36" s="54" t="str">
        <f t="shared" si="3"/>
        <v>F</v>
      </c>
      <c r="J36" s="714"/>
      <c r="K36"/>
      <c r="L36"/>
      <c r="M36"/>
      <c r="N36"/>
    </row>
    <row r="37" spans="2:14" s="2" customFormat="1" ht="37.15" customHeight="1" x14ac:dyDescent="0.35">
      <c r="B37" s="280">
        <v>15</v>
      </c>
      <c r="C37" s="638" t="s">
        <v>4094</v>
      </c>
      <c r="D37" s="487" t="s">
        <v>3937</v>
      </c>
      <c r="E37" s="487" t="s">
        <v>3937</v>
      </c>
      <c r="F37" s="487" t="str">
        <f t="shared" ref="F37:F38" si="4">"= IFERROR("&amp;D$20&amp;$B37&amp;"-"&amp;E$20&amp;$B37&amp;","") %pts"</f>
        <v>= IFERROR(A15-B15,") %pts</v>
      </c>
      <c r="G37" s="488" t="str">
        <f t="shared" ref="G37:G38" si="5">"= IFERROR(("&amp;D$20&amp;$B37&amp;"-"&amp;E$20&amp;$B37&amp;")/"&amp;E$20&amp;$B37&amp;","")"</f>
        <v>= IFERROR((A15-B15)/B15,")</v>
      </c>
      <c r="H37" s="605"/>
      <c r="I37" s="664" t="s">
        <v>3911</v>
      </c>
      <c r="J37" s="714"/>
      <c r="K37"/>
      <c r="L37"/>
      <c r="M37"/>
      <c r="N37"/>
    </row>
    <row r="38" spans="2:14" s="2" customFormat="1" ht="37.15" customHeight="1" x14ac:dyDescent="0.35">
      <c r="B38" s="280">
        <v>16</v>
      </c>
      <c r="C38" s="634" t="s">
        <v>4095</v>
      </c>
      <c r="D38" s="487" t="s">
        <v>3939</v>
      </c>
      <c r="E38" s="487" t="s">
        <v>3939</v>
      </c>
      <c r="F38" s="487" t="str">
        <f t="shared" si="4"/>
        <v>= IFERROR(A16-B16,") %pts</v>
      </c>
      <c r="G38" s="488" t="str">
        <f t="shared" si="5"/>
        <v>= IFERROR((A16-B16)/B16,")</v>
      </c>
      <c r="H38" s="605"/>
      <c r="I38" s="664" t="s">
        <v>3911</v>
      </c>
      <c r="J38" s="714"/>
      <c r="K38"/>
      <c r="L38"/>
      <c r="M38"/>
      <c r="N38"/>
    </row>
    <row r="39" spans="2:14" s="2" customFormat="1" ht="37.15" customHeight="1" x14ac:dyDescent="0.35">
      <c r="B39" s="714"/>
      <c r="C39" s="1185" t="s">
        <v>4096</v>
      </c>
      <c r="D39" s="1186"/>
      <c r="E39" s="1186"/>
      <c r="F39" s="1186"/>
      <c r="G39" s="1186"/>
      <c r="H39" s="1186"/>
      <c r="I39" s="1187"/>
      <c r="J39" s="714"/>
      <c r="K39"/>
      <c r="L39"/>
      <c r="M39"/>
      <c r="N39"/>
    </row>
    <row r="40" spans="2:14" s="2" customFormat="1" ht="37.15" customHeight="1" x14ac:dyDescent="0.35">
      <c r="B40" s="714"/>
      <c r="C40" s="270"/>
      <c r="D40" s="54" t="str">
        <f>D$20</f>
        <v>A</v>
      </c>
      <c r="E40" s="54" t="str">
        <f t="shared" ref="E40:I40" si="6">E$20</f>
        <v>B</v>
      </c>
      <c r="F40" s="54" t="str">
        <f t="shared" si="6"/>
        <v>C</v>
      </c>
      <c r="G40" s="54" t="str">
        <f t="shared" si="6"/>
        <v>D</v>
      </c>
      <c r="H40" s="54" t="str">
        <f t="shared" si="6"/>
        <v>E</v>
      </c>
      <c r="I40" s="54" t="str">
        <f t="shared" si="6"/>
        <v>F</v>
      </c>
      <c r="J40" s="714"/>
      <c r="K40"/>
      <c r="L40"/>
      <c r="M40"/>
      <c r="N40"/>
    </row>
    <row r="41" spans="2:14" s="2" customFormat="1" ht="37.15" customHeight="1" x14ac:dyDescent="0.35">
      <c r="B41" s="280">
        <v>17</v>
      </c>
      <c r="C41" s="634" t="s">
        <v>3940</v>
      </c>
      <c r="D41" s="487" t="s">
        <v>3941</v>
      </c>
      <c r="E41" s="487" t="s">
        <v>3941</v>
      </c>
      <c r="F41" s="487" t="str">
        <f>"= IFERROR("&amp;D$20&amp;$B41&amp;"-"&amp;E$20&amp;$B41&amp;","")"</f>
        <v>= IFERROR(A17-B17,")</v>
      </c>
      <c r="G41" s="488" t="str">
        <f t="shared" ref="G41:G49" si="7">"= IFERROR(("&amp;D$20&amp;$B41&amp;"-"&amp;E$20&amp;$B41&amp;")/"&amp;E$20&amp;$B41&amp;","")"</f>
        <v>= IFERROR((A17-B17)/B17,")</v>
      </c>
      <c r="H41" s="605"/>
      <c r="I41" s="664" t="s">
        <v>3911</v>
      </c>
      <c r="J41" s="714"/>
      <c r="K41"/>
      <c r="L41"/>
      <c r="M41"/>
      <c r="N41"/>
    </row>
    <row r="42" spans="2:14" s="2" customFormat="1" ht="37.15" customHeight="1" x14ac:dyDescent="0.35">
      <c r="B42" s="280">
        <v>18</v>
      </c>
      <c r="C42" s="672" t="s">
        <v>3942</v>
      </c>
      <c r="D42" s="487" t="s">
        <v>3668</v>
      </c>
      <c r="E42" s="487" t="s">
        <v>3668</v>
      </c>
      <c r="F42" s="487" t="str">
        <f>"= IFERROR("&amp;D$20&amp;$B42&amp;"-"&amp;E$20&amp;$B42&amp;","")"</f>
        <v>= IFERROR(A18-B18,")</v>
      </c>
      <c r="G42" s="488" t="str">
        <f t="shared" si="7"/>
        <v>= IFERROR((A18-B18)/B18,")</v>
      </c>
      <c r="H42" s="605"/>
      <c r="I42" s="664" t="s">
        <v>3911</v>
      </c>
      <c r="J42" s="714"/>
      <c r="K42"/>
      <c r="L42"/>
      <c r="M42"/>
      <c r="N42"/>
    </row>
    <row r="43" spans="2:14" s="2" customFormat="1" ht="37.15" customHeight="1" x14ac:dyDescent="0.35">
      <c r="B43" s="280">
        <v>19</v>
      </c>
      <c r="C43" s="634" t="s">
        <v>3943</v>
      </c>
      <c r="D43" s="487" t="s">
        <v>3944</v>
      </c>
      <c r="E43" s="487" t="s">
        <v>3944</v>
      </c>
      <c r="F43" s="487" t="str">
        <f>"= IFERROR("&amp;D$20&amp;$B43&amp;"-"&amp;E$20&amp;$B43&amp;","")"</f>
        <v>= IFERROR(A19-B19,")</v>
      </c>
      <c r="G43" s="488" t="str">
        <f t="shared" si="7"/>
        <v>= IFERROR((A19-B19)/B19,")</v>
      </c>
      <c r="H43" s="605"/>
      <c r="I43" s="664" t="s">
        <v>3911</v>
      </c>
      <c r="J43" s="714"/>
      <c r="K43"/>
      <c r="L43"/>
      <c r="M43"/>
      <c r="N43"/>
    </row>
    <row r="44" spans="2:14" s="2" customFormat="1" ht="37.15" customHeight="1" x14ac:dyDescent="0.35">
      <c r="B44" s="280">
        <v>20</v>
      </c>
      <c r="C44" s="158" t="s">
        <v>3628</v>
      </c>
      <c r="D44" s="487" t="s">
        <v>3672</v>
      </c>
      <c r="E44" s="487" t="s">
        <v>3672</v>
      </c>
      <c r="F44" s="487" t="str">
        <f>"= IFERROR("&amp;D$20&amp;$B44&amp;"-"&amp;E$20&amp;$B44&amp;","")"</f>
        <v>= IFERROR(A20-B20,")</v>
      </c>
      <c r="G44" s="488" t="str">
        <f t="shared" si="7"/>
        <v>= IFERROR((A20-B20)/B20,")</v>
      </c>
      <c r="H44" s="605"/>
      <c r="I44" s="664" t="s">
        <v>3911</v>
      </c>
      <c r="J44" s="714"/>
      <c r="K44"/>
      <c r="L44"/>
      <c r="M44"/>
      <c r="N44"/>
    </row>
    <row r="45" spans="2:14" s="2" customFormat="1" ht="37.15" customHeight="1" x14ac:dyDescent="0.35">
      <c r="B45" s="280">
        <v>21</v>
      </c>
      <c r="C45" s="158" t="s">
        <v>3675</v>
      </c>
      <c r="D45" s="487" t="s">
        <v>3676</v>
      </c>
      <c r="E45" s="487" t="s">
        <v>3676</v>
      </c>
      <c r="F45" s="487" t="str">
        <f>"= IFERROR("&amp;D$20&amp;$B45&amp;"-"&amp;E$20&amp;$B45&amp;","")"</f>
        <v>= IFERROR(A21-B21,")</v>
      </c>
      <c r="G45" s="488" t="str">
        <f t="shared" si="7"/>
        <v>= IFERROR((A21-B21)/B21,")</v>
      </c>
      <c r="H45" s="605"/>
      <c r="I45" s="664" t="s">
        <v>3911</v>
      </c>
      <c r="J45" s="714"/>
      <c r="K45"/>
      <c r="L45"/>
      <c r="M45"/>
      <c r="N45"/>
    </row>
    <row r="46" spans="2:14" s="2" customFormat="1" ht="37.15" customHeight="1" x14ac:dyDescent="0.35">
      <c r="B46" s="280">
        <v>22</v>
      </c>
      <c r="C46" s="634" t="s">
        <v>3918</v>
      </c>
      <c r="D46" s="487" t="s">
        <v>3945</v>
      </c>
      <c r="E46" s="487" t="s">
        <v>3946</v>
      </c>
      <c r="F46" s="487" t="str">
        <f>"= IFERROR("&amp;D$20&amp;$B46&amp;"-"&amp;E$20&amp;$B46&amp;","") %pts"</f>
        <v>= IFERROR(A22-B22,") %pts</v>
      </c>
      <c r="G46" s="488" t="str">
        <f t="shared" si="7"/>
        <v>= IFERROR((A22-B22)/B22,")</v>
      </c>
      <c r="H46" s="605"/>
      <c r="I46" s="664" t="s">
        <v>3911</v>
      </c>
      <c r="J46" s="714"/>
      <c r="K46"/>
      <c r="L46"/>
      <c r="M46"/>
      <c r="N46"/>
    </row>
    <row r="47" spans="2:14" s="2" customFormat="1" ht="37.15" customHeight="1" x14ac:dyDescent="0.35">
      <c r="B47" s="280">
        <v>23</v>
      </c>
      <c r="C47" s="639" t="s">
        <v>3947</v>
      </c>
      <c r="D47" s="487" t="s">
        <v>3948</v>
      </c>
      <c r="E47" s="487" t="s">
        <v>3949</v>
      </c>
      <c r="F47" s="487" t="str">
        <f>"= IFERROR("&amp;D$20&amp;$B47&amp;"-"&amp;E$20&amp;$B47&amp;","") %pts"</f>
        <v>= IFERROR(A23-B23,") %pts</v>
      </c>
      <c r="G47" s="488" t="str">
        <f t="shared" si="7"/>
        <v>= IFERROR((A23-B23)/B23,")</v>
      </c>
      <c r="H47" s="605"/>
      <c r="I47" s="664" t="s">
        <v>3911</v>
      </c>
      <c r="J47" s="714"/>
      <c r="K47"/>
      <c r="L47"/>
      <c r="M47"/>
      <c r="N47"/>
    </row>
    <row r="48" spans="2:14" s="2" customFormat="1" ht="37.15" customHeight="1" x14ac:dyDescent="0.35">
      <c r="B48" s="280">
        <v>24</v>
      </c>
      <c r="C48" s="634" t="s">
        <v>3950</v>
      </c>
      <c r="D48" s="487" t="s">
        <v>3951</v>
      </c>
      <c r="E48" s="487" t="s">
        <v>3952</v>
      </c>
      <c r="F48" s="487" t="str">
        <f>"= IFERROR("&amp;D$20&amp;$B48&amp;"-"&amp;E$20&amp;$B48&amp;","") %pts"</f>
        <v>= IFERROR(A24-B24,") %pts</v>
      </c>
      <c r="G48" s="488" t="str">
        <f t="shared" si="7"/>
        <v>= IFERROR((A24-B24)/B24,")</v>
      </c>
      <c r="H48" s="605"/>
      <c r="I48" s="664" t="s">
        <v>3911</v>
      </c>
      <c r="J48" s="714"/>
      <c r="K48"/>
      <c r="L48"/>
      <c r="M48"/>
      <c r="N48"/>
    </row>
    <row r="49" spans="1:14" s="2" customFormat="1" ht="37.15" customHeight="1" x14ac:dyDescent="0.35">
      <c r="A49" s="714"/>
      <c r="B49" s="280">
        <v>25</v>
      </c>
      <c r="C49" s="668" t="s">
        <v>4097</v>
      </c>
      <c r="D49" s="487" t="s">
        <v>3954</v>
      </c>
      <c r="E49" s="487" t="s">
        <v>3955</v>
      </c>
      <c r="F49" s="487" t="str">
        <f>"= IFERROR("&amp;D$20&amp;$B49&amp;"-"&amp;E$20&amp;$B49&amp;","") %pts"</f>
        <v>= IFERROR(A25-B25,") %pts</v>
      </c>
      <c r="G49" s="488" t="str">
        <f t="shared" si="7"/>
        <v>= IFERROR((A25-B25)/B25,")</v>
      </c>
      <c r="H49" s="605"/>
      <c r="I49" s="664" t="s">
        <v>3911</v>
      </c>
      <c r="J49" s="714"/>
      <c r="K49"/>
      <c r="L49"/>
      <c r="M49"/>
      <c r="N49"/>
    </row>
    <row r="50" spans="1:14" s="2" customFormat="1" ht="37.15" customHeight="1" x14ac:dyDescent="0.35">
      <c r="A50" s="714"/>
      <c r="B50" s="714"/>
      <c r="C50" s="1185" t="s">
        <v>4098</v>
      </c>
      <c r="D50" s="1186"/>
      <c r="E50" s="1186"/>
      <c r="F50" s="1186"/>
      <c r="G50" s="1186"/>
      <c r="H50" s="1186"/>
      <c r="I50" s="1187"/>
      <c r="J50" s="714"/>
      <c r="K50"/>
      <c r="L50"/>
      <c r="M50"/>
      <c r="N50"/>
    </row>
    <row r="51" spans="1:14" s="2" customFormat="1" ht="37.15" customHeight="1" x14ac:dyDescent="0.35">
      <c r="A51" s="714"/>
      <c r="B51" s="714"/>
      <c r="C51" s="714"/>
      <c r="D51" s="54" t="str">
        <f>D$20</f>
        <v>A</v>
      </c>
      <c r="E51" s="54" t="str">
        <f t="shared" ref="E51:I51" si="8">E$20</f>
        <v>B</v>
      </c>
      <c r="F51" s="54" t="str">
        <f t="shared" si="8"/>
        <v>C</v>
      </c>
      <c r="G51" s="54" t="str">
        <f t="shared" si="8"/>
        <v>D</v>
      </c>
      <c r="H51" s="54" t="str">
        <f t="shared" si="8"/>
        <v>E</v>
      </c>
      <c r="I51" s="54" t="str">
        <f t="shared" si="8"/>
        <v>F</v>
      </c>
      <c r="J51" s="714"/>
      <c r="K51"/>
      <c r="L51"/>
      <c r="M51"/>
      <c r="N51"/>
    </row>
    <row r="52" spans="1:14" s="2" customFormat="1" ht="37.15" customHeight="1" x14ac:dyDescent="0.35">
      <c r="A52" s="714"/>
      <c r="B52" s="280">
        <v>26</v>
      </c>
      <c r="C52" s="634" t="s">
        <v>3956</v>
      </c>
      <c r="D52" s="487" t="s">
        <v>3957</v>
      </c>
      <c r="E52" s="487" t="s">
        <v>3957</v>
      </c>
      <c r="F52" s="487" t="str">
        <f>"= IFERROR("&amp;D$20&amp;$B52&amp;"-"&amp;E$20&amp;$B52&amp;","")"</f>
        <v>= IFERROR(A26-B26,")</v>
      </c>
      <c r="G52" s="488" t="str">
        <f t="shared" ref="G52:G60" si="9">"= IFERROR(("&amp;D$20&amp;$B52&amp;"-"&amp;E$20&amp;$B52&amp;")/"&amp;E$20&amp;$B52&amp;","")"</f>
        <v>= IFERROR((A26-B26)/B26,")</v>
      </c>
      <c r="H52" s="605"/>
      <c r="I52" s="664" t="s">
        <v>3911</v>
      </c>
      <c r="J52" s="714"/>
      <c r="K52"/>
      <c r="L52"/>
      <c r="M52"/>
      <c r="N52"/>
    </row>
    <row r="53" spans="1:14" s="2" customFormat="1" ht="37.15" customHeight="1" x14ac:dyDescent="0.35">
      <c r="A53" s="714"/>
      <c r="B53" s="280">
        <v>27</v>
      </c>
      <c r="C53" s="672" t="s">
        <v>3942</v>
      </c>
      <c r="D53" s="487" t="s">
        <v>3707</v>
      </c>
      <c r="E53" s="487" t="s">
        <v>3707</v>
      </c>
      <c r="F53" s="487" t="str">
        <f>"= IFERROR("&amp;D$20&amp;$B53&amp;"-"&amp;E$20&amp;$B53&amp;","")"</f>
        <v>= IFERROR(A27-B27,")</v>
      </c>
      <c r="G53" s="488" t="str">
        <f t="shared" si="9"/>
        <v>= IFERROR((A27-B27)/B27,")</v>
      </c>
      <c r="H53" s="605"/>
      <c r="I53" s="664" t="s">
        <v>3911</v>
      </c>
      <c r="J53" s="714"/>
      <c r="K53"/>
      <c r="L53"/>
      <c r="M53"/>
      <c r="N53"/>
    </row>
    <row r="54" spans="1:14" s="2" customFormat="1" ht="37.15" customHeight="1" x14ac:dyDescent="0.35">
      <c r="A54" s="714"/>
      <c r="B54" s="280">
        <v>28</v>
      </c>
      <c r="C54" s="634" t="s">
        <v>3943</v>
      </c>
      <c r="D54" s="487" t="s">
        <v>3958</v>
      </c>
      <c r="E54" s="487" t="s">
        <v>3958</v>
      </c>
      <c r="F54" s="487" t="str">
        <f>"= IFERROR("&amp;D$20&amp;$B54&amp;"-"&amp;E$20&amp;$B54&amp;","")"</f>
        <v>= IFERROR(A28-B28,")</v>
      </c>
      <c r="G54" s="488" t="str">
        <f t="shared" si="9"/>
        <v>= IFERROR((A28-B28)/B28,")</v>
      </c>
      <c r="H54" s="605"/>
      <c r="I54" s="664" t="s">
        <v>3911</v>
      </c>
      <c r="J54" s="714"/>
      <c r="K54"/>
      <c r="L54"/>
      <c r="M54"/>
      <c r="N54"/>
    </row>
    <row r="55" spans="1:14" s="2" customFormat="1" ht="37.15" customHeight="1" x14ac:dyDescent="0.35">
      <c r="A55" s="714"/>
      <c r="B55" s="280">
        <v>29</v>
      </c>
      <c r="C55" s="158" t="s">
        <v>3628</v>
      </c>
      <c r="D55" s="487" t="s">
        <v>3711</v>
      </c>
      <c r="E55" s="487" t="s">
        <v>3711</v>
      </c>
      <c r="F55" s="487" t="str">
        <f>"= IFERROR("&amp;D$20&amp;$B55&amp;"-"&amp;E$20&amp;$B55&amp;","")"</f>
        <v>= IFERROR(A29-B29,")</v>
      </c>
      <c r="G55" s="488" t="str">
        <f t="shared" si="9"/>
        <v>= IFERROR((A29-B29)/B29,")</v>
      </c>
      <c r="H55" s="605"/>
      <c r="I55" s="664" t="s">
        <v>3911</v>
      </c>
      <c r="J55" s="714"/>
      <c r="K55"/>
      <c r="L55"/>
      <c r="M55"/>
      <c r="N55"/>
    </row>
    <row r="56" spans="1:14" s="2" customFormat="1" ht="37.15" customHeight="1" x14ac:dyDescent="0.35">
      <c r="A56" s="714"/>
      <c r="B56" s="280">
        <v>30</v>
      </c>
      <c r="C56" s="158" t="s">
        <v>3675</v>
      </c>
      <c r="D56" s="487" t="s">
        <v>3714</v>
      </c>
      <c r="E56" s="487" t="s">
        <v>3714</v>
      </c>
      <c r="F56" s="487" t="str">
        <f>"= IFERROR("&amp;D$20&amp;$B56&amp;"-"&amp;E$20&amp;$B56&amp;","")"</f>
        <v>= IFERROR(A30-B30,")</v>
      </c>
      <c r="G56" s="488" t="str">
        <f t="shared" si="9"/>
        <v>= IFERROR((A30-B30)/B30,")</v>
      </c>
      <c r="H56" s="605"/>
      <c r="I56" s="664" t="s">
        <v>3911</v>
      </c>
      <c r="J56" s="714"/>
      <c r="K56"/>
      <c r="L56"/>
      <c r="M56"/>
      <c r="N56"/>
    </row>
    <row r="57" spans="1:14" s="2" customFormat="1" ht="37.15" customHeight="1" x14ac:dyDescent="0.35">
      <c r="A57" s="714"/>
      <c r="B57" s="280">
        <v>31</v>
      </c>
      <c r="C57" s="634" t="s">
        <v>3918</v>
      </c>
      <c r="D57" s="487" t="s">
        <v>3959</v>
      </c>
      <c r="E57" s="487" t="s">
        <v>3960</v>
      </c>
      <c r="F57" s="487" t="str">
        <f>"= IFERROR("&amp;D$20&amp;$B57&amp;"-"&amp;E$20&amp;$B57&amp;","") %pts"</f>
        <v>= IFERROR(A31-B31,") %pts</v>
      </c>
      <c r="G57" s="488" t="str">
        <f t="shared" si="9"/>
        <v>= IFERROR((A31-B31)/B31,")</v>
      </c>
      <c r="H57" s="605"/>
      <c r="I57" s="664" t="s">
        <v>3911</v>
      </c>
      <c r="J57" s="714"/>
      <c r="K57"/>
      <c r="L57"/>
      <c r="M57"/>
      <c r="N57"/>
    </row>
    <row r="58" spans="1:14" s="2" customFormat="1" ht="37.15" customHeight="1" x14ac:dyDescent="0.35">
      <c r="A58" s="714"/>
      <c r="B58" s="280">
        <v>32</v>
      </c>
      <c r="C58" s="639" t="s">
        <v>3947</v>
      </c>
      <c r="D58" s="487" t="s">
        <v>3961</v>
      </c>
      <c r="E58" s="487" t="s">
        <v>3962</v>
      </c>
      <c r="F58" s="487" t="str">
        <f>"= IFERROR("&amp;D$20&amp;$B58&amp;"-"&amp;E$20&amp;$B58&amp;","") %pts"</f>
        <v>= IFERROR(A32-B32,") %pts</v>
      </c>
      <c r="G58" s="488" t="str">
        <f t="shared" si="9"/>
        <v>= IFERROR((A32-B32)/B32,")</v>
      </c>
      <c r="H58" s="605"/>
      <c r="I58" s="664" t="s">
        <v>3911</v>
      </c>
      <c r="J58" s="714"/>
      <c r="K58"/>
      <c r="L58"/>
      <c r="M58"/>
      <c r="N58"/>
    </row>
    <row r="59" spans="1:14" s="2" customFormat="1" ht="37.15" customHeight="1" x14ac:dyDescent="0.35">
      <c r="A59" s="714"/>
      <c r="B59" s="280">
        <v>33</v>
      </c>
      <c r="C59" s="634" t="s">
        <v>3950</v>
      </c>
      <c r="D59" s="487" t="s">
        <v>3963</v>
      </c>
      <c r="E59" s="487" t="s">
        <v>3964</v>
      </c>
      <c r="F59" s="487" t="str">
        <f>"= IFERROR("&amp;D$20&amp;$B59&amp;"-"&amp;E$20&amp;$B59&amp;","") %pts"</f>
        <v>= IFERROR(A33-B33,") %pts</v>
      </c>
      <c r="G59" s="488" t="str">
        <f t="shared" si="9"/>
        <v>= IFERROR((A33-B33)/B33,")</v>
      </c>
      <c r="H59" s="605"/>
      <c r="I59" s="664" t="s">
        <v>3911</v>
      </c>
      <c r="J59" s="714"/>
      <c r="K59"/>
      <c r="L59"/>
      <c r="M59"/>
      <c r="N59"/>
    </row>
    <row r="60" spans="1:14" s="2" customFormat="1" ht="37.15" customHeight="1" x14ac:dyDescent="0.35">
      <c r="A60" s="714"/>
      <c r="B60" s="280">
        <v>34</v>
      </c>
      <c r="C60" s="668" t="s">
        <v>4099</v>
      </c>
      <c r="D60" s="487" t="s">
        <v>3966</v>
      </c>
      <c r="E60" s="487" t="s">
        <v>3967</v>
      </c>
      <c r="F60" s="487" t="str">
        <f>"= IFERROR("&amp;D$20&amp;$B60&amp;"-"&amp;E$20&amp;$B60&amp;","") %pts"</f>
        <v>= IFERROR(A34-B34,") %pts</v>
      </c>
      <c r="G60" s="488" t="str">
        <f t="shared" si="9"/>
        <v>= IFERROR((A34-B34)/B34,")</v>
      </c>
      <c r="H60" s="605"/>
      <c r="I60" s="664" t="s">
        <v>3911</v>
      </c>
      <c r="J60" s="714"/>
      <c r="K60"/>
      <c r="L60"/>
      <c r="M60"/>
      <c r="N60"/>
    </row>
    <row r="61" spans="1:14" s="2" customFormat="1" ht="37.15" customHeight="1" x14ac:dyDescent="0.35">
      <c r="A61" s="714"/>
      <c r="B61" s="714"/>
      <c r="C61" s="1185" t="s">
        <v>4100</v>
      </c>
      <c r="D61" s="1186"/>
      <c r="E61" s="1186"/>
      <c r="F61" s="1186"/>
      <c r="G61" s="1186"/>
      <c r="H61" s="1186"/>
      <c r="I61" s="1187"/>
      <c r="J61" s="714"/>
      <c r="K61"/>
      <c r="L61"/>
      <c r="M61"/>
      <c r="N61"/>
    </row>
    <row r="62" spans="1:14" s="2" customFormat="1" ht="37.15" customHeight="1" x14ac:dyDescent="0.35">
      <c r="A62" s="714"/>
      <c r="B62" s="714"/>
      <c r="C62" s="714"/>
      <c r="D62" s="54" t="str">
        <f>D$20</f>
        <v>A</v>
      </c>
      <c r="E62" s="54" t="str">
        <f t="shared" ref="E62:I62" si="10">E$20</f>
        <v>B</v>
      </c>
      <c r="F62" s="54" t="str">
        <f t="shared" si="10"/>
        <v>C</v>
      </c>
      <c r="G62" s="54" t="str">
        <f t="shared" si="10"/>
        <v>D</v>
      </c>
      <c r="H62" s="54" t="str">
        <f t="shared" si="10"/>
        <v>E</v>
      </c>
      <c r="I62" s="54" t="str">
        <f t="shared" si="10"/>
        <v>F</v>
      </c>
      <c r="J62" s="714"/>
      <c r="K62"/>
      <c r="L62"/>
      <c r="M62"/>
      <c r="N62"/>
    </row>
    <row r="63" spans="1:14" s="2" customFormat="1" ht="37.15" customHeight="1" x14ac:dyDescent="0.35">
      <c r="A63" s="714"/>
      <c r="B63" s="280">
        <v>35</v>
      </c>
      <c r="C63" s="634" t="s">
        <v>3968</v>
      </c>
      <c r="D63" s="487" t="s">
        <v>3969</v>
      </c>
      <c r="E63" s="487" t="s">
        <v>3969</v>
      </c>
      <c r="F63" s="487" t="str">
        <f>"= IFERROR("&amp;D$20&amp;$B63&amp;"-"&amp;E$20&amp;$B63&amp;","")"</f>
        <v>= IFERROR(A35-B35,")</v>
      </c>
      <c r="G63" s="488" t="str">
        <f t="shared" ref="G63:G67" si="11">"= IFERROR(("&amp;D$20&amp;$B63&amp;"-"&amp;E$20&amp;$B63&amp;")/"&amp;E$20&amp;$B63&amp;","")"</f>
        <v>= IFERROR((A35-B35)/B35,")</v>
      </c>
      <c r="H63" s="605"/>
      <c r="I63" s="664" t="s">
        <v>3911</v>
      </c>
      <c r="J63" s="714"/>
      <c r="K63"/>
      <c r="L63"/>
      <c r="M63"/>
      <c r="N63"/>
    </row>
    <row r="64" spans="1:14" s="2" customFormat="1" ht="37.15" customHeight="1" x14ac:dyDescent="0.35">
      <c r="A64" s="714"/>
      <c r="B64" s="280">
        <v>36</v>
      </c>
      <c r="C64" s="158" t="s">
        <v>4101</v>
      </c>
      <c r="D64" s="487" t="s">
        <v>2838</v>
      </c>
      <c r="E64" s="487" t="s">
        <v>2838</v>
      </c>
      <c r="F64" s="487" t="str">
        <f>"= IFERROR("&amp;D$20&amp;$B64&amp;"-"&amp;E$20&amp;$B64&amp;","")"</f>
        <v>= IFERROR(A36-B36,")</v>
      </c>
      <c r="G64" s="488" t="str">
        <f t="shared" si="11"/>
        <v>= IFERROR((A36-B36)/B36,")</v>
      </c>
      <c r="H64" s="605"/>
      <c r="I64" s="664" t="s">
        <v>3911</v>
      </c>
      <c r="J64" s="714"/>
      <c r="K64"/>
      <c r="L64"/>
      <c r="M64"/>
      <c r="N64"/>
    </row>
    <row r="65" spans="1:14" s="2" customFormat="1" ht="37.15" customHeight="1" x14ac:dyDescent="0.35">
      <c r="A65" s="714"/>
      <c r="B65" s="280">
        <v>37</v>
      </c>
      <c r="C65" s="158" t="s">
        <v>4102</v>
      </c>
      <c r="D65" s="487" t="s">
        <v>3970</v>
      </c>
      <c r="E65" s="487" t="s">
        <v>3970</v>
      </c>
      <c r="F65" s="487" t="str">
        <f>"= IFERROR("&amp;D$20&amp;$B65&amp;"-"&amp;E$20&amp;$B65&amp;","")"</f>
        <v>= IFERROR(A37-B37,")</v>
      </c>
      <c r="G65" s="488" t="str">
        <f t="shared" si="11"/>
        <v>= IFERROR((A37-B37)/B37,")</v>
      </c>
      <c r="H65" s="605"/>
      <c r="I65" s="664" t="s">
        <v>3911</v>
      </c>
      <c r="J65" s="742"/>
      <c r="K65"/>
      <c r="L65"/>
      <c r="M65"/>
      <c r="N65"/>
    </row>
    <row r="66" spans="1:14" s="2" customFormat="1" ht="37.15" customHeight="1" x14ac:dyDescent="0.35">
      <c r="A66" s="714"/>
      <c r="B66" s="280">
        <v>38</v>
      </c>
      <c r="C66" s="634" t="s">
        <v>3971</v>
      </c>
      <c r="D66" s="487" t="s">
        <v>3972</v>
      </c>
      <c r="E66" s="487" t="s">
        <v>3973</v>
      </c>
      <c r="F66" s="487" t="str">
        <f>"= IFERROR("&amp;D$20&amp;$B66&amp;"-"&amp;E$20&amp;$B66&amp;","") %pts"</f>
        <v>= IFERROR(A38-B38,") %pts</v>
      </c>
      <c r="G66" s="488" t="str">
        <f t="shared" si="11"/>
        <v>= IFERROR((A38-B38)/B38,")</v>
      </c>
      <c r="H66" s="605"/>
      <c r="I66" s="664" t="s">
        <v>3911</v>
      </c>
      <c r="J66" s="714"/>
      <c r="K66"/>
      <c r="L66"/>
      <c r="M66"/>
      <c r="N66"/>
    </row>
    <row r="67" spans="1:14" s="2" customFormat="1" ht="37.15" customHeight="1" x14ac:dyDescent="0.35">
      <c r="A67" s="714"/>
      <c r="B67" s="280">
        <v>39</v>
      </c>
      <c r="C67" s="668" t="s">
        <v>4103</v>
      </c>
      <c r="D67" s="487" t="s">
        <v>3975</v>
      </c>
      <c r="E67" s="487" t="s">
        <v>3976</v>
      </c>
      <c r="F67" s="487" t="str">
        <f>"= IFERROR("&amp;D$20&amp;$B67&amp;"-"&amp;E$20&amp;$B67&amp;","") %pts"</f>
        <v>= IFERROR(A39-B39,") %pts</v>
      </c>
      <c r="G67" s="488" t="str">
        <f t="shared" si="11"/>
        <v>= IFERROR((A39-B39)/B39,")</v>
      </c>
      <c r="H67" s="605"/>
      <c r="I67" s="664" t="s">
        <v>3911</v>
      </c>
      <c r="J67" s="714"/>
      <c r="K67"/>
      <c r="L67"/>
      <c r="M67"/>
      <c r="N67"/>
    </row>
    <row r="68" spans="1:14" s="2" customFormat="1" ht="37.15" customHeight="1" x14ac:dyDescent="0.35">
      <c r="A68" s="714"/>
      <c r="B68" s="714"/>
      <c r="C68" s="1185" t="s">
        <v>4104</v>
      </c>
      <c r="D68" s="1186"/>
      <c r="E68" s="1186"/>
      <c r="F68" s="1186"/>
      <c r="G68" s="1186"/>
      <c r="H68" s="1186"/>
      <c r="I68" s="1187"/>
      <c r="J68" s="714"/>
      <c r="K68"/>
      <c r="L68"/>
      <c r="M68"/>
      <c r="N68"/>
    </row>
    <row r="69" spans="1:14" s="2" customFormat="1" ht="37.15" customHeight="1" x14ac:dyDescent="0.35">
      <c r="A69" s="714"/>
      <c r="B69" s="714"/>
      <c r="C69" s="714"/>
      <c r="D69" s="54" t="str">
        <f>D$20</f>
        <v>A</v>
      </c>
      <c r="E69" s="54" t="str">
        <f t="shared" ref="E69:I69" si="12">E$20</f>
        <v>B</v>
      </c>
      <c r="F69" s="54" t="str">
        <f t="shared" si="12"/>
        <v>C</v>
      </c>
      <c r="G69" s="54" t="str">
        <f t="shared" si="12"/>
        <v>D</v>
      </c>
      <c r="H69" s="54" t="str">
        <f t="shared" si="12"/>
        <v>E</v>
      </c>
      <c r="I69" s="54" t="str">
        <f t="shared" si="12"/>
        <v>F</v>
      </c>
      <c r="J69" s="714"/>
      <c r="K69"/>
      <c r="L69"/>
      <c r="M69"/>
      <c r="N69"/>
    </row>
    <row r="70" spans="1:14" s="2" customFormat="1" ht="37.15" customHeight="1" x14ac:dyDescent="0.35">
      <c r="A70" s="714"/>
      <c r="B70" s="280">
        <v>40</v>
      </c>
      <c r="C70" s="158" t="s">
        <v>3977</v>
      </c>
      <c r="D70" s="487" t="s">
        <v>3978</v>
      </c>
      <c r="E70" s="487" t="s">
        <v>3978</v>
      </c>
      <c r="F70" s="487" t="str">
        <f>"= IFERROR("&amp;D$20&amp;$B70&amp;"-"&amp;E$20&amp;$B70&amp;","")"</f>
        <v>= IFERROR(A40-B40,")</v>
      </c>
      <c r="G70" s="488" t="str">
        <f t="shared" ref="G70:G78" si="13">"= IFERROR(("&amp;D$20&amp;$B70&amp;"-"&amp;E$20&amp;$B70&amp;")/"&amp;E$20&amp;$B70&amp;","")"</f>
        <v>= IFERROR((A40-B40)/B40,")</v>
      </c>
      <c r="H70" s="605"/>
      <c r="I70" s="664" t="s">
        <v>3911</v>
      </c>
      <c r="J70" s="742"/>
      <c r="K70"/>
      <c r="L70"/>
      <c r="M70"/>
      <c r="N70"/>
    </row>
    <row r="71" spans="1:14" s="2" customFormat="1" ht="37.15" customHeight="1" x14ac:dyDescent="0.35">
      <c r="A71" s="714"/>
      <c r="B71" s="280">
        <v>41</v>
      </c>
      <c r="C71" s="158" t="s">
        <v>846</v>
      </c>
      <c r="D71" s="487" t="s">
        <v>3765</v>
      </c>
      <c r="E71" s="487" t="s">
        <v>3765</v>
      </c>
      <c r="F71" s="487" t="str">
        <f>"= IFERROR("&amp;D$20&amp;$B71&amp;"-"&amp;E$20&amp;$B71&amp;","")"</f>
        <v>= IFERROR(A41-B41,")</v>
      </c>
      <c r="G71" s="488" t="str">
        <f t="shared" si="13"/>
        <v>= IFERROR((A41-B41)/B41,")</v>
      </c>
      <c r="H71" s="605"/>
      <c r="I71" s="664" t="s">
        <v>3911</v>
      </c>
      <c r="J71" s="714"/>
      <c r="K71"/>
      <c r="L71"/>
      <c r="M71"/>
      <c r="N71"/>
    </row>
    <row r="72" spans="1:14" s="2" customFormat="1" ht="37.15" customHeight="1" x14ac:dyDescent="0.35">
      <c r="A72" s="714"/>
      <c r="B72" s="280">
        <v>42</v>
      </c>
      <c r="C72" s="634" t="s">
        <v>3943</v>
      </c>
      <c r="D72" s="487" t="s">
        <v>3979</v>
      </c>
      <c r="E72" s="487" t="s">
        <v>3979</v>
      </c>
      <c r="F72" s="487" t="str">
        <f>"= IFERROR("&amp;D$20&amp;$B72&amp;"-"&amp;E$20&amp;$B72&amp;","")"</f>
        <v>= IFERROR(A42-B42,")</v>
      </c>
      <c r="G72" s="488" t="str">
        <f t="shared" si="13"/>
        <v>= IFERROR((A42-B42)/B42,")</v>
      </c>
      <c r="H72" s="605"/>
      <c r="I72" s="664" t="s">
        <v>3911</v>
      </c>
      <c r="J72" s="714"/>
      <c r="K72"/>
      <c r="L72"/>
      <c r="M72"/>
      <c r="N72"/>
    </row>
    <row r="73" spans="1:14" s="2" customFormat="1" ht="37.15" customHeight="1" x14ac:dyDescent="0.35">
      <c r="A73" s="714"/>
      <c r="B73" s="280">
        <v>43</v>
      </c>
      <c r="C73" s="158" t="s">
        <v>3628</v>
      </c>
      <c r="D73" s="487" t="s">
        <v>3769</v>
      </c>
      <c r="E73" s="487" t="s">
        <v>3769</v>
      </c>
      <c r="F73" s="487" t="str">
        <f>"= IFERROR("&amp;D$20&amp;$B73&amp;"-"&amp;E$20&amp;$B73&amp;","")"</f>
        <v>= IFERROR(A43-B43,")</v>
      </c>
      <c r="G73" s="488" t="str">
        <f t="shared" si="13"/>
        <v>= IFERROR((A43-B43)/B43,")</v>
      </c>
      <c r="H73" s="605"/>
      <c r="I73" s="664" t="s">
        <v>3911</v>
      </c>
      <c r="J73" s="714"/>
      <c r="K73"/>
      <c r="L73"/>
      <c r="M73"/>
      <c r="N73"/>
    </row>
    <row r="74" spans="1:14" s="2" customFormat="1" ht="37.15" customHeight="1" x14ac:dyDescent="0.35">
      <c r="A74" s="714"/>
      <c r="B74" s="280">
        <v>44</v>
      </c>
      <c r="C74" s="158" t="s">
        <v>3675</v>
      </c>
      <c r="D74" s="487" t="s">
        <v>3980</v>
      </c>
      <c r="E74" s="487" t="s">
        <v>3980</v>
      </c>
      <c r="F74" s="487" t="str">
        <f>"= IFERROR("&amp;D$20&amp;$B74&amp;"-"&amp;E$20&amp;$B74&amp;","")"</f>
        <v>= IFERROR(A44-B44,")</v>
      </c>
      <c r="G74" s="488" t="str">
        <f t="shared" si="13"/>
        <v>= IFERROR((A44-B44)/B44,")</v>
      </c>
      <c r="H74" s="605"/>
      <c r="I74" s="664" t="s">
        <v>3911</v>
      </c>
      <c r="J74" s="714"/>
      <c r="K74"/>
      <c r="L74"/>
      <c r="M74"/>
      <c r="N74"/>
    </row>
    <row r="75" spans="1:14" s="2" customFormat="1" ht="37.15" customHeight="1" x14ac:dyDescent="0.35">
      <c r="A75" s="714"/>
      <c r="B75" s="280">
        <v>45</v>
      </c>
      <c r="C75" s="158" t="s">
        <v>4105</v>
      </c>
      <c r="D75" s="487" t="s">
        <v>3981</v>
      </c>
      <c r="E75" s="487" t="s">
        <v>3982</v>
      </c>
      <c r="F75" s="487" t="str">
        <f>"= IFERROR("&amp;D$20&amp;$B75&amp;"-"&amp;E$20&amp;$B75&amp;","") %pts"</f>
        <v>= IFERROR(A45-B45,") %pts</v>
      </c>
      <c r="G75" s="488" t="str">
        <f t="shared" si="13"/>
        <v>= IFERROR((A45-B45)/B45,")</v>
      </c>
      <c r="H75" s="605"/>
      <c r="I75" s="664" t="s">
        <v>3911</v>
      </c>
      <c r="J75" s="714"/>
      <c r="K75"/>
      <c r="L75"/>
      <c r="M75"/>
      <c r="N75"/>
    </row>
    <row r="76" spans="1:14" s="2" customFormat="1" ht="37.15" customHeight="1" x14ac:dyDescent="0.35">
      <c r="A76" s="714"/>
      <c r="B76" s="280">
        <v>46</v>
      </c>
      <c r="C76" s="158" t="s">
        <v>4106</v>
      </c>
      <c r="D76" s="487" t="s">
        <v>3983</v>
      </c>
      <c r="E76" s="487" t="s">
        <v>3984</v>
      </c>
      <c r="F76" s="487" t="str">
        <f>"= IFERROR("&amp;D$20&amp;$B76&amp;"-"&amp;E$20&amp;$B76&amp;","") %pts"</f>
        <v>= IFERROR(A46-B46,") %pts</v>
      </c>
      <c r="G76" s="488" t="str">
        <f t="shared" si="13"/>
        <v>= IFERROR((A46-B46)/B46,")</v>
      </c>
      <c r="H76" s="605"/>
      <c r="I76" s="664" t="s">
        <v>3911</v>
      </c>
      <c r="J76" s="714"/>
      <c r="K76"/>
      <c r="L76"/>
      <c r="M76"/>
      <c r="N76"/>
    </row>
    <row r="77" spans="1:14" s="2" customFormat="1" ht="37.15" customHeight="1" x14ac:dyDescent="0.35">
      <c r="A77" s="714"/>
      <c r="B77" s="280">
        <v>47</v>
      </c>
      <c r="C77" s="634" t="s">
        <v>3985</v>
      </c>
      <c r="D77" s="487" t="s">
        <v>3986</v>
      </c>
      <c r="E77" s="487" t="s">
        <v>3987</v>
      </c>
      <c r="F77" s="487" t="str">
        <f>"= IFERROR("&amp;D$20&amp;$B77&amp;"-"&amp;E$20&amp;$B77&amp;","") %pts"</f>
        <v>= IFERROR(A47-B47,") %pts</v>
      </c>
      <c r="G77" s="488" t="str">
        <f t="shared" si="13"/>
        <v>= IFERROR((A47-B47)/B47,")</v>
      </c>
      <c r="H77" s="605"/>
      <c r="I77" s="664" t="s">
        <v>3911</v>
      </c>
      <c r="J77" s="714"/>
      <c r="K77"/>
      <c r="L77"/>
      <c r="M77"/>
      <c r="N77"/>
    </row>
    <row r="78" spans="1:14" s="2" customFormat="1" ht="37.15" customHeight="1" x14ac:dyDescent="0.35">
      <c r="A78" s="714"/>
      <c r="B78" s="280">
        <v>48</v>
      </c>
      <c r="C78" s="668" t="s">
        <v>4107</v>
      </c>
      <c r="D78" s="487" t="s">
        <v>3989</v>
      </c>
      <c r="E78" s="487" t="s">
        <v>3990</v>
      </c>
      <c r="F78" s="487" t="str">
        <f>"= IFERROR("&amp;D$20&amp;$B78&amp;"-"&amp;E$20&amp;$B78&amp;","") %pts"</f>
        <v>= IFERROR(A48-B48,") %pts</v>
      </c>
      <c r="G78" s="488" t="str">
        <f t="shared" si="13"/>
        <v>= IFERROR((A48-B48)/B48,")</v>
      </c>
      <c r="H78" s="605"/>
      <c r="I78" s="664" t="s">
        <v>3911</v>
      </c>
      <c r="J78" s="714"/>
      <c r="K78"/>
      <c r="L78"/>
      <c r="M78"/>
      <c r="N78"/>
    </row>
    <row r="79" spans="1:14" s="2" customFormat="1" ht="37.15" customHeight="1" x14ac:dyDescent="0.35">
      <c r="A79" s="714"/>
      <c r="B79" s="714"/>
      <c r="C79" s="1185" t="s">
        <v>4108</v>
      </c>
      <c r="D79" s="1186"/>
      <c r="E79" s="1186"/>
      <c r="F79" s="1186"/>
      <c r="G79" s="1186"/>
      <c r="H79" s="1186"/>
      <c r="I79" s="1187"/>
      <c r="J79" s="714"/>
      <c r="K79"/>
      <c r="L79"/>
      <c r="M79"/>
      <c r="N79"/>
    </row>
    <row r="80" spans="1:14" s="2" customFormat="1" ht="37.15" customHeight="1" x14ac:dyDescent="0.35">
      <c r="A80" s="714"/>
      <c r="B80" s="714"/>
      <c r="C80" s="714"/>
      <c r="D80" s="54" t="str">
        <f>D$20</f>
        <v>A</v>
      </c>
      <c r="E80" s="54" t="str">
        <f t="shared" ref="E80:I80" si="14">E$20</f>
        <v>B</v>
      </c>
      <c r="F80" s="54" t="str">
        <f t="shared" si="14"/>
        <v>C</v>
      </c>
      <c r="G80" s="54" t="str">
        <f t="shared" si="14"/>
        <v>D</v>
      </c>
      <c r="H80" s="54" t="str">
        <f t="shared" si="14"/>
        <v>E</v>
      </c>
      <c r="I80" s="54" t="str">
        <f t="shared" si="14"/>
        <v>F</v>
      </c>
      <c r="J80" s="714"/>
      <c r="K80"/>
      <c r="L80"/>
      <c r="M80"/>
      <c r="N80"/>
    </row>
    <row r="81" spans="1:14" s="2" customFormat="1" ht="37.15" customHeight="1" x14ac:dyDescent="0.35">
      <c r="A81" s="714"/>
      <c r="B81" s="280">
        <v>49</v>
      </c>
      <c r="C81" s="158" t="s">
        <v>3628</v>
      </c>
      <c r="D81" s="487" t="s">
        <v>3786</v>
      </c>
      <c r="E81" s="487" t="s">
        <v>3786</v>
      </c>
      <c r="F81" s="487" t="str">
        <f>"= IFERROR("&amp;D$20&amp;$B81&amp;"-"&amp;E$20&amp;$B81&amp;","")"</f>
        <v>= IFERROR(A49-B49,")</v>
      </c>
      <c r="G81" s="488" t="str">
        <f t="shared" ref="G81:G84" si="15">"= IFERROR(("&amp;D$20&amp;$B81&amp;"-"&amp;E$20&amp;$B81&amp;")/"&amp;E$20&amp;$B81&amp;","")"</f>
        <v>= IFERROR((A49-B49)/B49,")</v>
      </c>
      <c r="H81" s="605"/>
      <c r="I81" s="664" t="s">
        <v>3911</v>
      </c>
      <c r="J81" s="714"/>
      <c r="K81"/>
      <c r="L81"/>
      <c r="M81"/>
      <c r="N81"/>
    </row>
    <row r="82" spans="1:14" s="2" customFormat="1" ht="37.15" customHeight="1" x14ac:dyDescent="0.35">
      <c r="A82" s="714"/>
      <c r="B82" s="280">
        <v>50</v>
      </c>
      <c r="C82" s="158" t="s">
        <v>3675</v>
      </c>
      <c r="D82" s="487" t="s">
        <v>3991</v>
      </c>
      <c r="E82" s="487" t="s">
        <v>3991</v>
      </c>
      <c r="F82" s="487" t="str">
        <f>"= IFERROR("&amp;D$20&amp;$B82&amp;"-"&amp;E$20&amp;$B82&amp;","")"</f>
        <v>= IFERROR(A50-B50,")</v>
      </c>
      <c r="G82" s="488" t="str">
        <f t="shared" si="15"/>
        <v>= IFERROR((A50-B50)/B50,")</v>
      </c>
      <c r="H82" s="605"/>
      <c r="I82" s="664" t="s">
        <v>3911</v>
      </c>
      <c r="J82" s="714"/>
      <c r="K82"/>
      <c r="L82"/>
      <c r="M82"/>
      <c r="N82"/>
    </row>
    <row r="83" spans="1:14" s="2" customFormat="1" ht="37.15" customHeight="1" x14ac:dyDescent="0.35">
      <c r="A83" s="714"/>
      <c r="B83" s="280">
        <v>51</v>
      </c>
      <c r="C83" s="634" t="s">
        <v>4109</v>
      </c>
      <c r="D83" s="487" t="s">
        <v>3993</v>
      </c>
      <c r="E83" s="487" t="s">
        <v>3994</v>
      </c>
      <c r="F83" s="487" t="str">
        <f>"= IFERROR("&amp;D$20&amp;$B83&amp;"-"&amp;E$20&amp;$B83&amp;","") %pts"</f>
        <v>= IFERROR(A51-B51,") %pts</v>
      </c>
      <c r="G83" s="488" t="str">
        <f t="shared" si="15"/>
        <v>= IFERROR((A51-B51)/B51,")</v>
      </c>
      <c r="H83" s="605"/>
      <c r="I83" s="664" t="s">
        <v>3911</v>
      </c>
      <c r="J83" s="714"/>
      <c r="K83"/>
      <c r="L83"/>
      <c r="M83"/>
      <c r="N83"/>
    </row>
    <row r="84" spans="1:14" s="2" customFormat="1" ht="37.15" customHeight="1" x14ac:dyDescent="0.35">
      <c r="A84" s="714"/>
      <c r="B84" s="280">
        <v>52</v>
      </c>
      <c r="C84" s="668" t="s">
        <v>4110</v>
      </c>
      <c r="D84" s="487" t="s">
        <v>3996</v>
      </c>
      <c r="E84" s="487" t="s">
        <v>3997</v>
      </c>
      <c r="F84" s="487" t="str">
        <f>"= IFERROR("&amp;D$20&amp;$B84&amp;"-"&amp;E$20&amp;$B84&amp;","") %pts"</f>
        <v>= IFERROR(A52-B52,") %pts</v>
      </c>
      <c r="G84" s="488" t="str">
        <f t="shared" si="15"/>
        <v>= IFERROR((A52-B52)/B52,")</v>
      </c>
      <c r="H84" s="605"/>
      <c r="I84" s="664" t="s">
        <v>3911</v>
      </c>
      <c r="J84" s="714"/>
      <c r="K84"/>
      <c r="L84"/>
      <c r="M84"/>
      <c r="N84"/>
    </row>
    <row r="85" spans="1:14" s="2" customFormat="1" x14ac:dyDescent="0.35">
      <c r="A85" s="714"/>
      <c r="B85" s="714"/>
      <c r="C85" s="758"/>
      <c r="D85" s="758"/>
      <c r="E85" s="714"/>
      <c r="F85" s="759"/>
      <c r="G85" s="759"/>
      <c r="H85" s="759"/>
      <c r="I85" s="758"/>
      <c r="J85" s="714"/>
      <c r="K85"/>
      <c r="L85"/>
      <c r="M85"/>
      <c r="N85"/>
    </row>
    <row r="86" spans="1:14" s="2" customFormat="1" ht="15.5" x14ac:dyDescent="0.35">
      <c r="A86" s="714"/>
      <c r="B86" s="714"/>
      <c r="C86" s="239"/>
      <c r="D86" s="240"/>
      <c r="E86" s="240"/>
      <c r="F86" s="493"/>
      <c r="G86" s="493"/>
      <c r="H86" s="493"/>
      <c r="I86" s="240"/>
      <c r="J86" s="714"/>
      <c r="K86"/>
      <c r="L86"/>
      <c r="M86"/>
      <c r="N86"/>
    </row>
    <row r="87" spans="1:14" s="2" customFormat="1" ht="16" x14ac:dyDescent="0.45">
      <c r="A87" s="714"/>
      <c r="B87" s="714"/>
      <c r="C87" s="469" t="s">
        <v>438</v>
      </c>
      <c r="D87" s="471"/>
      <c r="E87" s="471"/>
      <c r="F87" s="494"/>
      <c r="G87" s="494"/>
      <c r="H87" s="494"/>
      <c r="I87" s="472"/>
      <c r="J87" s="714"/>
      <c r="K87" s="714"/>
      <c r="L87" s="714"/>
      <c r="M87" s="714"/>
      <c r="N87" s="714"/>
    </row>
    <row r="88" spans="1:14" s="2" customFormat="1" ht="16" x14ac:dyDescent="0.45">
      <c r="A88" s="714"/>
      <c r="B88" s="714"/>
      <c r="C88" s="470" t="s">
        <v>4111</v>
      </c>
      <c r="D88" s="472"/>
      <c r="E88" s="472"/>
      <c r="F88" s="494"/>
      <c r="G88" s="494"/>
      <c r="H88" s="494"/>
      <c r="I88" s="472"/>
      <c r="J88" s="714"/>
      <c r="K88" s="714"/>
      <c r="L88" s="714"/>
      <c r="M88" s="714"/>
      <c r="N88" s="714"/>
    </row>
    <row r="89" spans="1:14" s="2" customFormat="1" ht="16" x14ac:dyDescent="0.45">
      <c r="A89" s="714"/>
      <c r="B89" s="714"/>
      <c r="C89" s="470" t="s">
        <v>3999</v>
      </c>
      <c r="D89" s="473"/>
      <c r="E89" s="472"/>
      <c r="F89" s="494"/>
      <c r="G89" s="494"/>
      <c r="H89" s="494"/>
      <c r="I89" s="472"/>
      <c r="J89" s="714"/>
      <c r="K89" s="714"/>
      <c r="L89" s="714"/>
      <c r="M89" s="714"/>
      <c r="N89" s="714"/>
    </row>
    <row r="90" spans="1:14" s="2" customFormat="1" ht="16" x14ac:dyDescent="0.45">
      <c r="A90" s="714"/>
      <c r="B90" s="714"/>
      <c r="C90" s="470" t="s">
        <v>4000</v>
      </c>
      <c r="D90" s="473"/>
      <c r="E90" s="472"/>
      <c r="F90" s="494"/>
      <c r="G90" s="494"/>
      <c r="H90" s="494"/>
      <c r="I90" s="472"/>
      <c r="J90" s="714"/>
      <c r="K90" s="714"/>
      <c r="L90" s="714"/>
      <c r="M90" s="714"/>
      <c r="N90" s="714"/>
    </row>
    <row r="91" spans="1:14" s="2" customFormat="1" ht="16" x14ac:dyDescent="0.45">
      <c r="A91" s="714"/>
      <c r="B91" s="714"/>
      <c r="C91" s="470" t="s">
        <v>4001</v>
      </c>
      <c r="D91" s="334"/>
      <c r="E91" s="334"/>
      <c r="F91" s="495"/>
      <c r="G91" s="496"/>
      <c r="H91" s="496"/>
      <c r="I91" s="472"/>
      <c r="J91" s="714"/>
      <c r="K91" s="714"/>
      <c r="L91" s="714"/>
      <c r="M91" s="714"/>
      <c r="N91" s="714"/>
    </row>
    <row r="92" spans="1:14" s="2" customFormat="1" ht="16" x14ac:dyDescent="0.45">
      <c r="A92" s="714"/>
      <c r="B92" s="714"/>
      <c r="C92" s="470" t="s">
        <v>4002</v>
      </c>
      <c r="D92" s="334"/>
      <c r="E92" s="334"/>
      <c r="F92" s="495"/>
      <c r="G92" s="496"/>
      <c r="H92" s="496"/>
      <c r="I92" s="472"/>
      <c r="J92" s="714"/>
      <c r="K92" s="714"/>
      <c r="L92" s="714"/>
      <c r="M92" s="714"/>
      <c r="N92" s="714"/>
    </row>
    <row r="93" spans="1:14" s="2" customFormat="1" ht="16" x14ac:dyDescent="0.45">
      <c r="A93" s="714"/>
      <c r="B93" s="714"/>
      <c r="C93" s="470" t="s">
        <v>4003</v>
      </c>
      <c r="D93" s="472"/>
      <c r="E93" s="472"/>
      <c r="F93" s="494"/>
      <c r="G93" s="494"/>
      <c r="H93" s="494"/>
      <c r="I93" s="472"/>
      <c r="J93" s="714"/>
      <c r="K93" s="714"/>
      <c r="L93" s="714"/>
      <c r="M93" s="714"/>
      <c r="N93" s="714"/>
    </row>
    <row r="94" spans="1:14" x14ac:dyDescent="0.35">
      <c r="A94" s="714"/>
      <c r="B94" s="714"/>
      <c r="C94" s="714" t="s">
        <v>4112</v>
      </c>
      <c r="D94" s="714"/>
      <c r="E94" s="714"/>
      <c r="F94" s="717"/>
      <c r="G94" s="717"/>
      <c r="H94" s="717"/>
      <c r="I94" s="714"/>
      <c r="J94" s="714"/>
    </row>
    <row r="95" spans="1:14" s="2" customFormat="1" x14ac:dyDescent="0.35">
      <c r="A95" s="714"/>
      <c r="B95" s="714"/>
      <c r="C95" s="714" t="s">
        <v>4113</v>
      </c>
      <c r="D95" s="472"/>
      <c r="E95" s="472"/>
      <c r="F95" s="494"/>
      <c r="G95" s="494"/>
      <c r="H95" s="494"/>
      <c r="I95" s="472"/>
      <c r="J95" s="714"/>
      <c r="K95" s="714"/>
      <c r="L95" s="714"/>
      <c r="M95" s="714"/>
      <c r="N95" s="714"/>
    </row>
    <row r="96" spans="1:14" s="2" customFormat="1" x14ac:dyDescent="0.35">
      <c r="A96" s="714"/>
      <c r="B96" s="714"/>
      <c r="C96" s="714"/>
      <c r="D96" s="472"/>
      <c r="E96" s="472"/>
      <c r="F96" s="494"/>
      <c r="G96" s="494"/>
      <c r="H96" s="494"/>
      <c r="I96" s="472"/>
      <c r="J96" s="714"/>
      <c r="K96" s="714"/>
      <c r="L96" s="714"/>
      <c r="M96" s="714"/>
      <c r="N96" s="714"/>
    </row>
    <row r="97" spans="1:14" s="2" customFormat="1" x14ac:dyDescent="0.35">
      <c r="A97" s="714"/>
      <c r="B97" s="714"/>
      <c r="C97" s="714"/>
      <c r="D97" s="472"/>
      <c r="E97" s="472"/>
      <c r="F97" s="494"/>
      <c r="G97" s="494"/>
      <c r="H97" s="494"/>
      <c r="I97" s="472"/>
      <c r="J97" s="714"/>
      <c r="K97" s="714"/>
      <c r="L97" s="714"/>
      <c r="M97" s="714"/>
      <c r="N97" s="714"/>
    </row>
    <row r="98" spans="1:14" x14ac:dyDescent="0.35">
      <c r="A98" s="714"/>
      <c r="B98" s="714"/>
      <c r="C98" s="714"/>
      <c r="D98" s="714"/>
      <c r="E98" s="714"/>
      <c r="F98" s="717"/>
      <c r="G98" s="717"/>
      <c r="H98" s="717"/>
      <c r="I98" s="714"/>
      <c r="J98" s="714"/>
    </row>
  </sheetData>
  <sheetProtection formatColumns="0"/>
  <mergeCells count="10">
    <mergeCell ref="C39:I39"/>
    <mergeCell ref="C50:I50"/>
    <mergeCell ref="C61:I61"/>
    <mergeCell ref="C68:I68"/>
    <mergeCell ref="C79:I79"/>
    <mergeCell ref="C19:I19"/>
    <mergeCell ref="C30:I30"/>
    <mergeCell ref="C35:I35"/>
    <mergeCell ref="C14:I14"/>
    <mergeCell ref="F17:G17"/>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18" max="11" man="1"/>
    <brk id="29" max="11"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7FA5-AD9F-4188-A10B-F7092E848448}">
  <sheetPr>
    <tabColor rgb="FFFFFF00"/>
    <pageSetUpPr fitToPage="1"/>
  </sheetPr>
  <dimension ref="A2:J5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9" t="s">
        <v>4114</v>
      </c>
      <c r="C2" s="799"/>
      <c r="D2" s="799"/>
      <c r="E2" s="799"/>
      <c r="F2" s="799"/>
      <c r="G2" s="799"/>
      <c r="H2" s="799"/>
      <c r="I2" s="799"/>
      <c r="J2" s="799"/>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4115</v>
      </c>
      <c r="C4" s="266" t="s">
        <v>1397</v>
      </c>
      <c r="D4" s="267" t="s">
        <v>3909</v>
      </c>
      <c r="E4" s="267" t="s">
        <v>3911</v>
      </c>
      <c r="F4" s="266" t="s">
        <v>443</v>
      </c>
      <c r="G4" s="267" t="s">
        <v>4116</v>
      </c>
      <c r="H4" s="267"/>
      <c r="I4" s="337"/>
      <c r="J4" s="346" t="s">
        <v>1325</v>
      </c>
    </row>
    <row r="5" spans="1:10" ht="58.5" customHeight="1" x14ac:dyDescent="0.35">
      <c r="A5" s="748"/>
      <c r="B5" s="266" t="s">
        <v>4117</v>
      </c>
      <c r="C5" s="266" t="s">
        <v>1834</v>
      </c>
      <c r="D5" s="267" t="s">
        <v>3912</v>
      </c>
      <c r="E5" s="267" t="s">
        <v>3911</v>
      </c>
      <c r="F5" s="266" t="s">
        <v>443</v>
      </c>
      <c r="G5" s="267" t="s">
        <v>4116</v>
      </c>
      <c r="H5" s="267"/>
      <c r="I5" s="337"/>
      <c r="J5" s="346" t="s">
        <v>1325</v>
      </c>
    </row>
    <row r="6" spans="1:10" ht="58.5" customHeight="1" x14ac:dyDescent="0.35">
      <c r="A6" s="748"/>
      <c r="B6" s="266" t="s">
        <v>4118</v>
      </c>
      <c r="C6" s="266" t="s">
        <v>1842</v>
      </c>
      <c r="D6" s="267" t="s">
        <v>4119</v>
      </c>
      <c r="E6" s="267" t="s">
        <v>3911</v>
      </c>
      <c r="F6" s="266" t="s">
        <v>443</v>
      </c>
      <c r="G6" s="267" t="s">
        <v>4116</v>
      </c>
      <c r="H6" s="267"/>
      <c r="I6" s="337"/>
      <c r="J6" s="346" t="s">
        <v>1325</v>
      </c>
    </row>
    <row r="7" spans="1:10" ht="58.5" customHeight="1" x14ac:dyDescent="0.35">
      <c r="A7" s="748"/>
      <c r="B7" s="266" t="s">
        <v>4120</v>
      </c>
      <c r="C7" s="266" t="s">
        <v>2238</v>
      </c>
      <c r="D7" s="267" t="s">
        <v>4121</v>
      </c>
      <c r="E7" s="267" t="s">
        <v>3911</v>
      </c>
      <c r="F7" s="266" t="s">
        <v>443</v>
      </c>
      <c r="G7" s="267" t="s">
        <v>4116</v>
      </c>
      <c r="H7" s="267"/>
      <c r="I7" s="337"/>
      <c r="J7" s="346" t="s">
        <v>1325</v>
      </c>
    </row>
    <row r="8" spans="1:10" ht="57.4" customHeight="1" x14ac:dyDescent="0.35">
      <c r="A8" s="748"/>
      <c r="B8" s="266" t="s">
        <v>4122</v>
      </c>
      <c r="C8" s="266" t="s">
        <v>1846</v>
      </c>
      <c r="D8" s="267" t="s">
        <v>4123</v>
      </c>
      <c r="E8" s="267" t="s">
        <v>3911</v>
      </c>
      <c r="F8" s="266" t="s">
        <v>443</v>
      </c>
      <c r="G8" s="267" t="s">
        <v>4116</v>
      </c>
      <c r="H8" s="267"/>
      <c r="I8" s="337"/>
      <c r="J8" s="346" t="s">
        <v>1325</v>
      </c>
    </row>
    <row r="9" spans="1:10" ht="57.4" customHeight="1" x14ac:dyDescent="0.35">
      <c r="A9" s="748"/>
      <c r="B9" s="266" t="s">
        <v>4124</v>
      </c>
      <c r="C9" s="266" t="s">
        <v>1851</v>
      </c>
      <c r="D9" s="267" t="s">
        <v>4125</v>
      </c>
      <c r="E9" s="267" t="s">
        <v>3911</v>
      </c>
      <c r="F9" s="266" t="s">
        <v>443</v>
      </c>
      <c r="G9" s="267" t="s">
        <v>4116</v>
      </c>
      <c r="H9" s="267"/>
      <c r="I9" s="337"/>
      <c r="J9" s="346" t="s">
        <v>1325</v>
      </c>
    </row>
    <row r="10" spans="1:10" ht="57.4" customHeight="1" x14ac:dyDescent="0.35">
      <c r="A10" s="748"/>
      <c r="B10" s="266" t="s">
        <v>4126</v>
      </c>
      <c r="C10" s="266" t="s">
        <v>2245</v>
      </c>
      <c r="D10" s="267" t="s">
        <v>3921</v>
      </c>
      <c r="E10" s="267" t="s">
        <v>3911</v>
      </c>
      <c r="F10" s="266" t="s">
        <v>443</v>
      </c>
      <c r="G10" s="267" t="s">
        <v>4116</v>
      </c>
      <c r="H10" s="267"/>
      <c r="I10" s="337"/>
      <c r="J10" s="346" t="s">
        <v>1325</v>
      </c>
    </row>
    <row r="11" spans="1:10" ht="57.4" customHeight="1" x14ac:dyDescent="0.35">
      <c r="A11" s="748"/>
      <c r="B11" s="266" t="s">
        <v>4127</v>
      </c>
      <c r="C11" s="266" t="s">
        <v>4128</v>
      </c>
      <c r="D11" s="267" t="s">
        <v>3924</v>
      </c>
      <c r="E11" s="267" t="s">
        <v>3911</v>
      </c>
      <c r="F11" s="266" t="s">
        <v>443</v>
      </c>
      <c r="G11" s="267" t="s">
        <v>4116</v>
      </c>
      <c r="H11" s="267"/>
      <c r="I11" s="337"/>
      <c r="J11" s="346" t="s">
        <v>1325</v>
      </c>
    </row>
    <row r="12" spans="1:10" ht="57.4" customHeight="1" x14ac:dyDescent="0.35">
      <c r="A12" s="748"/>
      <c r="B12" s="266" t="s">
        <v>4129</v>
      </c>
      <c r="C12" s="266" t="s">
        <v>4130</v>
      </c>
      <c r="D12" s="267" t="s">
        <v>3663</v>
      </c>
      <c r="E12" s="267" t="s">
        <v>3911</v>
      </c>
      <c r="F12" s="266" t="s">
        <v>443</v>
      </c>
      <c r="G12" s="267" t="s">
        <v>4116</v>
      </c>
      <c r="H12" s="267"/>
      <c r="I12" s="337"/>
      <c r="J12" s="346" t="s">
        <v>1325</v>
      </c>
    </row>
    <row r="13" spans="1:10" ht="57.4" customHeight="1" x14ac:dyDescent="0.35">
      <c r="B13" s="266" t="s">
        <v>4131</v>
      </c>
      <c r="C13" s="266" t="s">
        <v>4132</v>
      </c>
      <c r="D13" s="267" t="s">
        <v>3928</v>
      </c>
      <c r="E13" s="267" t="s">
        <v>3911</v>
      </c>
      <c r="F13" s="266" t="s">
        <v>443</v>
      </c>
      <c r="G13" s="267" t="s">
        <v>4116</v>
      </c>
      <c r="H13" s="267"/>
      <c r="I13" s="337"/>
      <c r="J13" s="346" t="s">
        <v>1325</v>
      </c>
    </row>
    <row r="14" spans="1:10" ht="57.4" customHeight="1" x14ac:dyDescent="0.35">
      <c r="B14" s="266" t="s">
        <v>4133</v>
      </c>
      <c r="C14" s="266" t="s">
        <v>4134</v>
      </c>
      <c r="D14" s="267" t="s">
        <v>3930</v>
      </c>
      <c r="E14" s="267" t="s">
        <v>3911</v>
      </c>
      <c r="F14" s="266" t="s">
        <v>443</v>
      </c>
      <c r="G14" s="267" t="s">
        <v>4116</v>
      </c>
      <c r="H14" s="267"/>
      <c r="I14" s="337"/>
      <c r="J14" s="346" t="s">
        <v>1325</v>
      </c>
    </row>
    <row r="15" spans="1:10" ht="57.4" customHeight="1" x14ac:dyDescent="0.35">
      <c r="A15" s="748"/>
      <c r="B15" s="266" t="s">
        <v>4135</v>
      </c>
      <c r="C15" s="266" t="s">
        <v>4136</v>
      </c>
      <c r="D15" s="267" t="s">
        <v>3932</v>
      </c>
      <c r="E15" s="267" t="s">
        <v>3911</v>
      </c>
      <c r="F15" s="266" t="s">
        <v>443</v>
      </c>
      <c r="G15" s="267" t="s">
        <v>4116</v>
      </c>
      <c r="H15" s="267"/>
      <c r="I15" s="337"/>
      <c r="J15" s="346" t="s">
        <v>1325</v>
      </c>
    </row>
    <row r="16" spans="1:10" ht="57.4" customHeight="1" x14ac:dyDescent="0.35">
      <c r="A16" s="748"/>
      <c r="B16" s="266" t="s">
        <v>4137</v>
      </c>
      <c r="C16" s="266" t="s">
        <v>4138</v>
      </c>
      <c r="D16" s="267" t="s">
        <v>4139</v>
      </c>
      <c r="E16" s="267" t="s">
        <v>3911</v>
      </c>
      <c r="F16" s="266" t="s">
        <v>443</v>
      </c>
      <c r="G16" s="267" t="s">
        <v>4116</v>
      </c>
      <c r="H16" s="267"/>
      <c r="I16" s="337"/>
      <c r="J16" s="346" t="s">
        <v>1325</v>
      </c>
    </row>
    <row r="17" spans="1:10" ht="57.4" customHeight="1" x14ac:dyDescent="0.35">
      <c r="A17" s="748"/>
      <c r="B17" s="266" t="s">
        <v>4140</v>
      </c>
      <c r="C17" s="266" t="s">
        <v>4141</v>
      </c>
      <c r="D17" s="267" t="s">
        <v>4142</v>
      </c>
      <c r="E17" s="267" t="s">
        <v>3911</v>
      </c>
      <c r="F17" s="266" t="s">
        <v>443</v>
      </c>
      <c r="G17" s="267" t="s">
        <v>4116</v>
      </c>
      <c r="H17" s="267"/>
      <c r="I17" s="337"/>
      <c r="J17" s="346" t="s">
        <v>1325</v>
      </c>
    </row>
    <row r="18" spans="1:10" ht="57.4" customHeight="1" x14ac:dyDescent="0.35">
      <c r="A18" s="748"/>
      <c r="B18" s="266" t="s">
        <v>4143</v>
      </c>
      <c r="C18" s="266" t="s">
        <v>4144</v>
      </c>
      <c r="D18" s="267" t="s">
        <v>4145</v>
      </c>
      <c r="E18" s="267" t="s">
        <v>3911</v>
      </c>
      <c r="F18" s="266" t="s">
        <v>443</v>
      </c>
      <c r="G18" s="267" t="s">
        <v>4116</v>
      </c>
      <c r="H18" s="267"/>
      <c r="I18" s="337"/>
      <c r="J18" s="346" t="s">
        <v>1325</v>
      </c>
    </row>
    <row r="19" spans="1:10" ht="57.4" customHeight="1" x14ac:dyDescent="0.35">
      <c r="A19" s="748"/>
      <c r="B19" s="266" t="s">
        <v>4146</v>
      </c>
      <c r="C19" s="266" t="s">
        <v>4147</v>
      </c>
      <c r="D19" s="267" t="s">
        <v>4148</v>
      </c>
      <c r="E19" s="267" t="s">
        <v>3911</v>
      </c>
      <c r="F19" s="266" t="s">
        <v>443</v>
      </c>
      <c r="G19" s="267" t="s">
        <v>4116</v>
      </c>
      <c r="H19" s="267"/>
      <c r="I19" s="337"/>
      <c r="J19" s="346" t="s">
        <v>1325</v>
      </c>
    </row>
    <row r="20" spans="1:10" ht="57.4" customHeight="1" x14ac:dyDescent="0.35">
      <c r="A20" s="748"/>
      <c r="B20" s="266" t="s">
        <v>4149</v>
      </c>
      <c r="C20" s="266" t="s">
        <v>4150</v>
      </c>
      <c r="D20" s="267" t="s">
        <v>4151</v>
      </c>
      <c r="E20" s="267" t="s">
        <v>3911</v>
      </c>
      <c r="F20" s="266" t="s">
        <v>443</v>
      </c>
      <c r="G20" s="267" t="s">
        <v>4116</v>
      </c>
      <c r="H20" s="267"/>
      <c r="I20" s="337"/>
      <c r="J20" s="346" t="s">
        <v>1325</v>
      </c>
    </row>
    <row r="21" spans="1:10" ht="57.4" customHeight="1" x14ac:dyDescent="0.35">
      <c r="A21" s="748"/>
      <c r="B21" s="266" t="s">
        <v>4152</v>
      </c>
      <c r="C21" s="266" t="s">
        <v>4153</v>
      </c>
      <c r="D21" s="267" t="s">
        <v>4154</v>
      </c>
      <c r="E21" s="267" t="s">
        <v>3911</v>
      </c>
      <c r="F21" s="266" t="s">
        <v>443</v>
      </c>
      <c r="G21" s="267" t="s">
        <v>4116</v>
      </c>
      <c r="H21" s="267"/>
      <c r="I21" s="337"/>
      <c r="J21" s="346" t="s">
        <v>1325</v>
      </c>
    </row>
    <row r="22" spans="1:10" ht="57.4" customHeight="1" x14ac:dyDescent="0.35">
      <c r="A22" s="748"/>
      <c r="B22" s="266" t="s">
        <v>4155</v>
      </c>
      <c r="C22" s="266" t="s">
        <v>4156</v>
      </c>
      <c r="D22" s="267" t="s">
        <v>4157</v>
      </c>
      <c r="E22" s="267" t="s">
        <v>3911</v>
      </c>
      <c r="F22" s="266" t="s">
        <v>443</v>
      </c>
      <c r="G22" s="267" t="s">
        <v>4116</v>
      </c>
      <c r="H22" s="267"/>
      <c r="I22" s="337"/>
      <c r="J22" s="346" t="s">
        <v>1325</v>
      </c>
    </row>
    <row r="23" spans="1:10" ht="57.4" customHeight="1" x14ac:dyDescent="0.35">
      <c r="A23" s="748"/>
      <c r="B23" s="266" t="s">
        <v>4158</v>
      </c>
      <c r="C23" s="266" t="s">
        <v>4159</v>
      </c>
      <c r="D23" s="267" t="s">
        <v>4160</v>
      </c>
      <c r="E23" s="267" t="s">
        <v>3911</v>
      </c>
      <c r="F23" s="266" t="s">
        <v>443</v>
      </c>
      <c r="G23" s="267" t="s">
        <v>4116</v>
      </c>
      <c r="H23" s="267"/>
      <c r="I23" s="337"/>
      <c r="J23" s="346" t="s">
        <v>1325</v>
      </c>
    </row>
    <row r="24" spans="1:10" ht="57.4" customHeight="1" x14ac:dyDescent="0.35">
      <c r="A24" s="748"/>
      <c r="B24" s="266" t="s">
        <v>4161</v>
      </c>
      <c r="C24" s="266" t="s">
        <v>4162</v>
      </c>
      <c r="D24" s="267" t="s">
        <v>4163</v>
      </c>
      <c r="E24" s="267" t="s">
        <v>3911</v>
      </c>
      <c r="F24" s="266" t="s">
        <v>443</v>
      </c>
      <c r="G24" s="267" t="s">
        <v>4116</v>
      </c>
      <c r="H24" s="267"/>
      <c r="I24" s="337"/>
      <c r="J24" s="346" t="s">
        <v>1325</v>
      </c>
    </row>
    <row r="25" spans="1:10" ht="57.4" customHeight="1" x14ac:dyDescent="0.35">
      <c r="A25" s="748"/>
      <c r="B25" s="266" t="s">
        <v>4164</v>
      </c>
      <c r="C25" s="266" t="s">
        <v>4165</v>
      </c>
      <c r="D25" s="267" t="s">
        <v>4166</v>
      </c>
      <c r="E25" s="267" t="s">
        <v>3911</v>
      </c>
      <c r="F25" s="266" t="s">
        <v>443</v>
      </c>
      <c r="G25" s="267" t="s">
        <v>4116</v>
      </c>
      <c r="H25" s="267"/>
      <c r="I25" s="337"/>
      <c r="J25" s="346" t="s">
        <v>1325</v>
      </c>
    </row>
    <row r="26" spans="1:10" ht="57.4" customHeight="1" x14ac:dyDescent="0.35">
      <c r="A26" s="748"/>
      <c r="B26" s="266" t="s">
        <v>4167</v>
      </c>
      <c r="C26" s="266" t="s">
        <v>4168</v>
      </c>
      <c r="D26" s="267" t="s">
        <v>4169</v>
      </c>
      <c r="E26" s="267" t="s">
        <v>3911</v>
      </c>
      <c r="F26" s="266" t="s">
        <v>443</v>
      </c>
      <c r="G26" s="267" t="s">
        <v>4116</v>
      </c>
      <c r="H26" s="267"/>
      <c r="I26" s="337"/>
      <c r="J26" s="346" t="s">
        <v>1325</v>
      </c>
    </row>
    <row r="27" spans="1:10" ht="57.4" customHeight="1" x14ac:dyDescent="0.35">
      <c r="A27" s="748"/>
      <c r="B27" s="266" t="s">
        <v>4170</v>
      </c>
      <c r="C27" s="266" t="s">
        <v>4171</v>
      </c>
      <c r="D27" s="267" t="s">
        <v>4172</v>
      </c>
      <c r="E27" s="267" t="s">
        <v>3911</v>
      </c>
      <c r="F27" s="266" t="s">
        <v>443</v>
      </c>
      <c r="G27" s="267" t="s">
        <v>4116</v>
      </c>
      <c r="H27" s="267"/>
      <c r="I27" s="337"/>
      <c r="J27" s="346" t="s">
        <v>1325</v>
      </c>
    </row>
    <row r="28" spans="1:10" ht="57.4" customHeight="1" x14ac:dyDescent="0.35">
      <c r="A28" s="748"/>
      <c r="B28" s="266" t="s">
        <v>4173</v>
      </c>
      <c r="C28" s="266" t="s">
        <v>4174</v>
      </c>
      <c r="D28" s="267" t="s">
        <v>4175</v>
      </c>
      <c r="E28" s="267" t="s">
        <v>3911</v>
      </c>
      <c r="F28" s="266" t="s">
        <v>443</v>
      </c>
      <c r="G28" s="267" t="s">
        <v>4116</v>
      </c>
      <c r="H28" s="267"/>
      <c r="I28" s="337"/>
      <c r="J28" s="346" t="s">
        <v>1325</v>
      </c>
    </row>
    <row r="29" spans="1:10" ht="57.4" customHeight="1" x14ac:dyDescent="0.35">
      <c r="A29" s="748"/>
      <c r="B29" s="266" t="s">
        <v>4176</v>
      </c>
      <c r="C29" s="266" t="s">
        <v>4177</v>
      </c>
      <c r="D29" s="267" t="s">
        <v>4178</v>
      </c>
      <c r="E29" s="267" t="s">
        <v>3911</v>
      </c>
      <c r="F29" s="266" t="s">
        <v>443</v>
      </c>
      <c r="G29" s="267" t="s">
        <v>4116</v>
      </c>
      <c r="H29" s="267"/>
      <c r="I29" s="337"/>
      <c r="J29" s="346" t="s">
        <v>1325</v>
      </c>
    </row>
    <row r="30" spans="1:10" ht="57.4" customHeight="1" x14ac:dyDescent="0.35">
      <c r="A30" s="748"/>
      <c r="B30" s="266" t="s">
        <v>4179</v>
      </c>
      <c r="C30" s="266" t="s">
        <v>4180</v>
      </c>
      <c r="D30" s="267" t="s">
        <v>4181</v>
      </c>
      <c r="E30" s="267" t="s">
        <v>3911</v>
      </c>
      <c r="F30" s="266" t="s">
        <v>443</v>
      </c>
      <c r="G30" s="267" t="s">
        <v>4116</v>
      </c>
      <c r="H30" s="267"/>
      <c r="I30" s="337"/>
      <c r="J30" s="346" t="s">
        <v>1325</v>
      </c>
    </row>
    <row r="31" spans="1:10" ht="57.4" customHeight="1" x14ac:dyDescent="0.35">
      <c r="A31" s="748"/>
      <c r="B31" s="266" t="s">
        <v>4182</v>
      </c>
      <c r="C31" s="266" t="s">
        <v>4183</v>
      </c>
      <c r="D31" s="267" t="s">
        <v>4184</v>
      </c>
      <c r="E31" s="267" t="s">
        <v>3911</v>
      </c>
      <c r="F31" s="266" t="s">
        <v>443</v>
      </c>
      <c r="G31" s="267" t="s">
        <v>4116</v>
      </c>
      <c r="H31" s="267"/>
      <c r="I31" s="337"/>
      <c r="J31" s="346" t="s">
        <v>1325</v>
      </c>
    </row>
    <row r="32" spans="1:10" ht="57.4" customHeight="1" x14ac:dyDescent="0.35">
      <c r="A32" s="748"/>
      <c r="B32" s="266" t="s">
        <v>4185</v>
      </c>
      <c r="C32" s="266" t="s">
        <v>4186</v>
      </c>
      <c r="D32" s="267" t="s">
        <v>4187</v>
      </c>
      <c r="E32" s="267" t="s">
        <v>3911</v>
      </c>
      <c r="F32" s="266" t="s">
        <v>443</v>
      </c>
      <c r="G32" s="267" t="s">
        <v>4116</v>
      </c>
      <c r="H32" s="267"/>
      <c r="I32" s="337"/>
      <c r="J32" s="346" t="s">
        <v>1325</v>
      </c>
    </row>
    <row r="33" spans="1:10" ht="57.4" customHeight="1" x14ac:dyDescent="0.35">
      <c r="A33" s="748"/>
      <c r="B33" s="266" t="s">
        <v>4188</v>
      </c>
      <c r="C33" s="266" t="s">
        <v>4189</v>
      </c>
      <c r="D33" s="267" t="s">
        <v>4190</v>
      </c>
      <c r="E33" s="267" t="s">
        <v>3911</v>
      </c>
      <c r="F33" s="266" t="s">
        <v>443</v>
      </c>
      <c r="G33" s="267" t="s">
        <v>4116</v>
      </c>
      <c r="H33" s="267"/>
      <c r="I33" s="337"/>
      <c r="J33" s="346" t="s">
        <v>1325</v>
      </c>
    </row>
    <row r="34" spans="1:10" ht="57.4" customHeight="1" x14ac:dyDescent="0.35">
      <c r="A34" s="748"/>
      <c r="B34" s="266" t="s">
        <v>4191</v>
      </c>
      <c r="C34" s="266" t="s">
        <v>4192</v>
      </c>
      <c r="D34" s="267" t="s">
        <v>4193</v>
      </c>
      <c r="E34" s="267" t="s">
        <v>3911</v>
      </c>
      <c r="F34" s="266" t="s">
        <v>443</v>
      </c>
      <c r="G34" s="267" t="s">
        <v>4116</v>
      </c>
      <c r="H34" s="267"/>
      <c r="I34" s="337"/>
      <c r="J34" s="346" t="s">
        <v>1325</v>
      </c>
    </row>
    <row r="35" spans="1:10" ht="57.4" customHeight="1" x14ac:dyDescent="0.35">
      <c r="A35" s="748"/>
      <c r="B35" s="266" t="s">
        <v>4194</v>
      </c>
      <c r="C35" s="266" t="s">
        <v>4195</v>
      </c>
      <c r="D35" s="267" t="s">
        <v>4196</v>
      </c>
      <c r="E35" s="267" t="s">
        <v>3911</v>
      </c>
      <c r="F35" s="266" t="s">
        <v>443</v>
      </c>
      <c r="G35" s="267" t="s">
        <v>4116</v>
      </c>
      <c r="H35" s="267"/>
      <c r="I35" s="337"/>
      <c r="J35" s="346" t="s">
        <v>1325</v>
      </c>
    </row>
    <row r="36" spans="1:10" ht="57.4" customHeight="1" x14ac:dyDescent="0.35">
      <c r="A36" s="748"/>
      <c r="B36" s="266" t="s">
        <v>4197</v>
      </c>
      <c r="C36" s="266" t="s">
        <v>4198</v>
      </c>
      <c r="D36" s="267" t="s">
        <v>4199</v>
      </c>
      <c r="E36" s="267" t="s">
        <v>3911</v>
      </c>
      <c r="F36" s="266" t="s">
        <v>443</v>
      </c>
      <c r="G36" s="267" t="s">
        <v>4116</v>
      </c>
      <c r="H36" s="267"/>
      <c r="I36" s="337"/>
      <c r="J36" s="346" t="s">
        <v>1325</v>
      </c>
    </row>
    <row r="37" spans="1:10" ht="57.4" customHeight="1" x14ac:dyDescent="0.35">
      <c r="A37" s="748"/>
      <c r="B37" s="266" t="s">
        <v>4200</v>
      </c>
      <c r="C37" s="266" t="s">
        <v>4201</v>
      </c>
      <c r="D37" s="267" t="s">
        <v>4202</v>
      </c>
      <c r="E37" s="267" t="s">
        <v>3911</v>
      </c>
      <c r="F37" s="266" t="s">
        <v>443</v>
      </c>
      <c r="G37" s="267" t="s">
        <v>4116</v>
      </c>
      <c r="H37" s="267"/>
      <c r="I37" s="337"/>
      <c r="J37" s="346" t="s">
        <v>1325</v>
      </c>
    </row>
    <row r="38" spans="1:10" ht="57.4" customHeight="1" x14ac:dyDescent="0.35">
      <c r="A38" s="748"/>
      <c r="B38" s="266" t="s">
        <v>4203</v>
      </c>
      <c r="C38" s="266" t="s">
        <v>4204</v>
      </c>
      <c r="D38" s="267" t="s">
        <v>4205</v>
      </c>
      <c r="E38" s="267" t="s">
        <v>3911</v>
      </c>
      <c r="F38" s="266" t="s">
        <v>443</v>
      </c>
      <c r="G38" s="267" t="s">
        <v>4116</v>
      </c>
      <c r="H38" s="267"/>
      <c r="I38" s="337"/>
      <c r="J38" s="346" t="s">
        <v>1325</v>
      </c>
    </row>
    <row r="39" spans="1:10" ht="57.4" customHeight="1" x14ac:dyDescent="0.35">
      <c r="A39" s="748"/>
      <c r="B39" s="266" t="s">
        <v>4206</v>
      </c>
      <c r="C39" s="266" t="s">
        <v>4207</v>
      </c>
      <c r="D39" s="267" t="s">
        <v>4208</v>
      </c>
      <c r="E39" s="267" t="s">
        <v>3911</v>
      </c>
      <c r="F39" s="266" t="s">
        <v>443</v>
      </c>
      <c r="G39" s="267" t="s">
        <v>4116</v>
      </c>
      <c r="H39" s="267"/>
      <c r="I39" s="337"/>
      <c r="J39" s="346" t="s">
        <v>1325</v>
      </c>
    </row>
    <row r="40" spans="1:10" ht="57.4" customHeight="1" x14ac:dyDescent="0.35">
      <c r="A40" s="748"/>
      <c r="B40" s="266" t="s">
        <v>4209</v>
      </c>
      <c r="C40" s="266" t="s">
        <v>4210</v>
      </c>
      <c r="D40" s="267" t="s">
        <v>4211</v>
      </c>
      <c r="E40" s="267" t="s">
        <v>3911</v>
      </c>
      <c r="F40" s="266" t="s">
        <v>443</v>
      </c>
      <c r="G40" s="267" t="s">
        <v>4116</v>
      </c>
      <c r="H40" s="267"/>
      <c r="I40" s="337"/>
      <c r="J40" s="346" t="s">
        <v>1325</v>
      </c>
    </row>
    <row r="41" spans="1:10" ht="57.4" customHeight="1" x14ac:dyDescent="0.35">
      <c r="A41" s="748"/>
      <c r="B41" s="266" t="s">
        <v>4212</v>
      </c>
      <c r="C41" s="266" t="s">
        <v>4213</v>
      </c>
      <c r="D41" s="267" t="s">
        <v>4214</v>
      </c>
      <c r="E41" s="267" t="s">
        <v>3911</v>
      </c>
      <c r="F41" s="266" t="s">
        <v>443</v>
      </c>
      <c r="G41" s="267" t="s">
        <v>4116</v>
      </c>
      <c r="H41" s="267"/>
      <c r="I41" s="337"/>
      <c r="J41" s="346" t="s">
        <v>1325</v>
      </c>
    </row>
    <row r="42" spans="1:10" ht="57.4" customHeight="1" x14ac:dyDescent="0.35">
      <c r="A42" s="748"/>
      <c r="B42" s="266" t="s">
        <v>4215</v>
      </c>
      <c r="C42" s="266" t="s">
        <v>4216</v>
      </c>
      <c r="D42" s="267" t="s">
        <v>4217</v>
      </c>
      <c r="E42" s="267" t="s">
        <v>3911</v>
      </c>
      <c r="F42" s="266" t="s">
        <v>443</v>
      </c>
      <c r="G42" s="267" t="s">
        <v>4116</v>
      </c>
      <c r="H42" s="267"/>
      <c r="I42" s="337"/>
      <c r="J42" s="346" t="s">
        <v>1325</v>
      </c>
    </row>
    <row r="43" spans="1:10" ht="57.4" customHeight="1" x14ac:dyDescent="0.35">
      <c r="A43" s="748"/>
      <c r="B43" s="266" t="s">
        <v>4218</v>
      </c>
      <c r="C43" s="266" t="s">
        <v>4219</v>
      </c>
      <c r="D43" s="267" t="s">
        <v>4220</v>
      </c>
      <c r="E43" s="267" t="s">
        <v>3911</v>
      </c>
      <c r="F43" s="266" t="s">
        <v>443</v>
      </c>
      <c r="G43" s="267" t="s">
        <v>4116</v>
      </c>
      <c r="H43" s="267"/>
      <c r="I43" s="337"/>
      <c r="J43" s="346" t="s">
        <v>1325</v>
      </c>
    </row>
    <row r="44" spans="1:10" ht="57.4" customHeight="1" x14ac:dyDescent="0.35">
      <c r="A44" s="748"/>
      <c r="B44" s="266" t="s">
        <v>4221</v>
      </c>
      <c r="C44" s="266" t="s">
        <v>4222</v>
      </c>
      <c r="D44" s="267" t="s">
        <v>4223</v>
      </c>
      <c r="E44" s="267" t="s">
        <v>3911</v>
      </c>
      <c r="F44" s="266" t="s">
        <v>443</v>
      </c>
      <c r="G44" s="267" t="s">
        <v>4116</v>
      </c>
      <c r="H44" s="267"/>
      <c r="I44" s="337"/>
      <c r="J44" s="346" t="s">
        <v>1325</v>
      </c>
    </row>
    <row r="45" spans="1:10" ht="57.4" customHeight="1" x14ac:dyDescent="0.35">
      <c r="A45" s="748"/>
      <c r="B45" s="266" t="s">
        <v>4224</v>
      </c>
      <c r="C45" s="266" t="s">
        <v>4225</v>
      </c>
      <c r="D45" s="267" t="s">
        <v>4226</v>
      </c>
      <c r="E45" s="267" t="s">
        <v>3911</v>
      </c>
      <c r="F45" s="266" t="s">
        <v>443</v>
      </c>
      <c r="G45" s="267" t="s">
        <v>4116</v>
      </c>
      <c r="H45" s="267"/>
      <c r="I45" s="337"/>
      <c r="J45" s="346" t="s">
        <v>1325</v>
      </c>
    </row>
    <row r="46" spans="1:10" ht="57.4" customHeight="1" x14ac:dyDescent="0.35">
      <c r="A46" s="748"/>
      <c r="B46" s="266" t="s">
        <v>4227</v>
      </c>
      <c r="C46" s="266" t="s">
        <v>4228</v>
      </c>
      <c r="D46" s="267" t="s">
        <v>4229</v>
      </c>
      <c r="E46" s="267" t="s">
        <v>3911</v>
      </c>
      <c r="F46" s="266" t="s">
        <v>443</v>
      </c>
      <c r="G46" s="267" t="s">
        <v>4116</v>
      </c>
      <c r="H46" s="267"/>
      <c r="I46" s="337"/>
      <c r="J46" s="346" t="s">
        <v>1325</v>
      </c>
    </row>
    <row r="47" spans="1:10" ht="57.4" customHeight="1" x14ac:dyDescent="0.35">
      <c r="A47" s="748"/>
      <c r="B47" s="266" t="s">
        <v>4230</v>
      </c>
      <c r="C47" s="266" t="s">
        <v>4231</v>
      </c>
      <c r="D47" s="267" t="s">
        <v>4232</v>
      </c>
      <c r="E47" s="267" t="s">
        <v>3911</v>
      </c>
      <c r="F47" s="266" t="s">
        <v>443</v>
      </c>
      <c r="G47" s="267" t="s">
        <v>4116</v>
      </c>
      <c r="H47" s="267"/>
      <c r="I47" s="337"/>
      <c r="J47" s="346" t="s">
        <v>1325</v>
      </c>
    </row>
    <row r="48" spans="1:10" ht="57.4" customHeight="1" x14ac:dyDescent="0.35">
      <c r="A48" s="748"/>
      <c r="B48" s="266" t="s">
        <v>4233</v>
      </c>
      <c r="C48" s="266" t="s">
        <v>4234</v>
      </c>
      <c r="D48" s="267" t="s">
        <v>4235</v>
      </c>
      <c r="E48" s="267" t="s">
        <v>3911</v>
      </c>
      <c r="F48" s="266" t="s">
        <v>443</v>
      </c>
      <c r="G48" s="267" t="s">
        <v>4116</v>
      </c>
      <c r="H48" s="267"/>
      <c r="I48" s="337"/>
      <c r="J48" s="346" t="s">
        <v>1325</v>
      </c>
    </row>
    <row r="49" spans="1:10" ht="57.4" customHeight="1" x14ac:dyDescent="0.35">
      <c r="A49" s="748"/>
      <c r="B49" s="266" t="s">
        <v>4236</v>
      </c>
      <c r="C49" s="266" t="s">
        <v>4237</v>
      </c>
      <c r="D49" s="267" t="s">
        <v>4238</v>
      </c>
      <c r="E49" s="267" t="s">
        <v>3911</v>
      </c>
      <c r="F49" s="266" t="s">
        <v>443</v>
      </c>
      <c r="G49" s="267" t="s">
        <v>4116</v>
      </c>
      <c r="H49" s="267"/>
      <c r="I49" s="337"/>
      <c r="J49" s="346" t="s">
        <v>1325</v>
      </c>
    </row>
    <row r="50" spans="1:10" ht="57.4" customHeight="1" x14ac:dyDescent="0.35">
      <c r="A50" s="748"/>
      <c r="B50" s="266" t="s">
        <v>4239</v>
      </c>
      <c r="C50" s="266" t="s">
        <v>4240</v>
      </c>
      <c r="D50" s="267" t="s">
        <v>4241</v>
      </c>
      <c r="E50" s="267" t="s">
        <v>3911</v>
      </c>
      <c r="F50" s="266" t="s">
        <v>443</v>
      </c>
      <c r="G50" s="267" t="s">
        <v>4116</v>
      </c>
      <c r="H50" s="267"/>
      <c r="I50" s="337"/>
      <c r="J50" s="346" t="s">
        <v>1325</v>
      </c>
    </row>
    <row r="51" spans="1:10" ht="57.4" customHeight="1" x14ac:dyDescent="0.35">
      <c r="A51" s="748"/>
      <c r="B51" s="266" t="s">
        <v>4242</v>
      </c>
      <c r="C51" s="266" t="s">
        <v>4243</v>
      </c>
      <c r="D51" s="267" t="s">
        <v>4244</v>
      </c>
      <c r="E51" s="267" t="s">
        <v>3911</v>
      </c>
      <c r="F51" s="266" t="s">
        <v>443</v>
      </c>
      <c r="G51" s="267" t="s">
        <v>4116</v>
      </c>
      <c r="H51" s="267"/>
      <c r="I51" s="337"/>
      <c r="J51" s="346" t="s">
        <v>1325</v>
      </c>
    </row>
    <row r="52" spans="1:10" ht="57.4" customHeight="1" x14ac:dyDescent="0.35">
      <c r="A52" s="748"/>
      <c r="B52" s="266" t="s">
        <v>4245</v>
      </c>
      <c r="C52" s="266" t="s">
        <v>4246</v>
      </c>
      <c r="D52" s="267" t="s">
        <v>4247</v>
      </c>
      <c r="E52" s="267" t="s">
        <v>3911</v>
      </c>
      <c r="F52" s="266" t="s">
        <v>443</v>
      </c>
      <c r="G52" s="267" t="s">
        <v>4116</v>
      </c>
      <c r="H52" s="267"/>
      <c r="I52" s="337"/>
      <c r="J52" s="346" t="s">
        <v>1325</v>
      </c>
    </row>
    <row r="53" spans="1:10" ht="57.4" customHeight="1" x14ac:dyDescent="0.35">
      <c r="A53" s="748"/>
      <c r="B53" s="266" t="s">
        <v>4248</v>
      </c>
      <c r="C53" s="266" t="s">
        <v>4249</v>
      </c>
      <c r="D53" s="267" t="s">
        <v>4250</v>
      </c>
      <c r="E53" s="267" t="s">
        <v>3911</v>
      </c>
      <c r="F53" s="266" t="s">
        <v>443</v>
      </c>
      <c r="G53" s="267" t="s">
        <v>4116</v>
      </c>
      <c r="H53" s="267"/>
      <c r="I53" s="337"/>
      <c r="J53" s="346" t="s">
        <v>1325</v>
      </c>
    </row>
  </sheetData>
  <mergeCells count="1">
    <mergeCell ref="B2:J2"/>
  </mergeCells>
  <phoneticPr fontId="96" type="noConversion"/>
  <conditionalFormatting sqref="B4:G53 F35:H53 H3:H53 I4:I53">
    <cfRule type="expression" dxfId="55" priority="29">
      <formula>OR($J3="New",$J3="Updated")</formula>
    </cfRule>
  </conditionalFormatting>
  <conditionalFormatting sqref="B5:H5 C39 C41 C43 C45 C47 C49 C51 C53">
    <cfRule type="expression" dxfId="54" priority="26">
      <formula>OR($J5="New",$J5="Updated")</formula>
    </cfRule>
  </conditionalFormatting>
  <conditionalFormatting sqref="B15:H15">
    <cfRule type="expression" dxfId="53" priority="21">
      <formula>OR($J15="New",$J15="Updated")</formula>
    </cfRule>
  </conditionalFormatting>
  <conditionalFormatting sqref="C4:C37">
    <cfRule type="expression" dxfId="52" priority="2">
      <formula>OR($J4="New",$J4="Updated")</formula>
    </cfRule>
  </conditionalFormatting>
  <conditionalFormatting sqref="C9:D12">
    <cfRule type="expression" dxfId="51" priority="23">
      <formula>OR($J9="New",$J9="Updated")</formula>
    </cfRule>
  </conditionalFormatting>
  <conditionalFormatting sqref="C19:D22">
    <cfRule type="expression" dxfId="50" priority="19">
      <formula>OR($J19="New",$J19="Updated")</formula>
    </cfRule>
  </conditionalFormatting>
  <conditionalFormatting sqref="C27:D30">
    <cfRule type="expression" dxfId="49" priority="16">
      <formula>OR($J27="New",$J27="Updated")</formula>
    </cfRule>
  </conditionalFormatting>
  <conditionalFormatting sqref="C35:D38">
    <cfRule type="expression" dxfId="48" priority="7">
      <formula>OR($J35="New",$J35="Updated")</formula>
    </cfRule>
  </conditionalFormatting>
  <conditionalFormatting sqref="C6:H8">
    <cfRule type="expression" dxfId="47" priority="24">
      <formula>OR($J6="New",$J6="Updated")</formula>
    </cfRule>
  </conditionalFormatting>
  <conditionalFormatting sqref="C16:H18">
    <cfRule type="expression" dxfId="46" priority="20">
      <formula>OR($J16="New",$J16="Updated")</formula>
    </cfRule>
  </conditionalFormatting>
  <conditionalFormatting sqref="C23:H26">
    <cfRule type="expression" dxfId="45" priority="17">
      <formula>OR($J23="New",$J23="Updated")</formula>
    </cfRule>
  </conditionalFormatting>
  <conditionalFormatting sqref="C31:H34">
    <cfRule type="expression" dxfId="44" priority="13">
      <formula>OR($J31="New",$J31="Updated")</formula>
    </cfRule>
  </conditionalFormatting>
  <conditionalFormatting sqref="C13:I14">
    <cfRule type="expression" dxfId="43" priority="25">
      <formula>OR($J13="New",$J13="Updated")</formula>
    </cfRule>
  </conditionalFormatting>
  <conditionalFormatting sqref="D3">
    <cfRule type="expression" dxfId="42" priority="6">
      <formula>OR($I3="New",$I3="Updated")</formula>
    </cfRule>
  </conditionalFormatting>
  <conditionalFormatting sqref="D17">
    <cfRule type="expression" dxfId="41" priority="1">
      <formula>OR($J17="New",$J17="Updated")</formula>
    </cfRule>
  </conditionalFormatting>
  <conditionalFormatting sqref="F4:F53">
    <cfRule type="cellIs" dxfId="40" priority="27" stopIfTrue="1" operator="equal">
      <formula>"Validation"</formula>
    </cfRule>
    <cfRule type="cellIs" dxfId="39" priority="28" operator="equal">
      <formula>"Pre-populated"</formula>
    </cfRule>
  </conditionalFormatting>
  <conditionalFormatting sqref="F5:F53">
    <cfRule type="cellIs" dxfId="38" priority="9" stopIfTrue="1" operator="equal">
      <formula>"Validation"</formula>
    </cfRule>
    <cfRule type="cellIs" dxfId="37" priority="10" operator="equal">
      <formula>"Pre-populated"</formula>
    </cfRule>
  </conditionalFormatting>
  <conditionalFormatting sqref="F19:H22 G15:H18">
    <cfRule type="expression" dxfId="36" priority="22">
      <formula>OR($J15="New",$J15="Updated")</formula>
    </cfRule>
  </conditionalFormatting>
  <conditionalFormatting sqref="F27:H30">
    <cfRule type="expression" dxfId="35" priority="18">
      <formula>OR($J27="New",$J27="Updated")</formula>
    </cfRule>
  </conditionalFormatting>
  <conditionalFormatting sqref="J4:J53">
    <cfRule type="cellIs" dxfId="34" priority="11" operator="equal">
      <formula>"Updated"</formula>
    </cfRule>
    <cfRule type="cellIs" dxfId="33" priority="12" operator="equal">
      <formula>"New"</formula>
    </cfRule>
  </conditionalFormatting>
  <dataValidations count="1">
    <dataValidation type="list" allowBlank="1" showInputMessage="1" showErrorMessage="1" sqref="J15:J53" xr:uid="{3801D90B-EDFB-4F83-B441-EDC503CED7AB}"/>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40F90B-42B7-41A6-85B4-19F4DEFD62BD}">
          <x14:formula1>
            <xm:f>RS_ValueSource!$E$49:$E$52</xm:f>
          </x14:formula1>
          <xm:sqref>F4:F53</xm:sqref>
        </x14:dataValidation>
        <x14:dataValidation type="list" allowBlank="1" showInputMessage="1" showErrorMessage="1" xr:uid="{6996843B-52A6-49BB-AAE8-E32E913FFC42}">
          <x14:formula1>
            <xm:f>RS_ValueSource!$E$46:$E$48</xm:f>
          </x14:formula1>
          <xm:sqref>J4:J13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73"/>
  <sheetViews>
    <sheetView zoomScale="80" zoomScaleNormal="8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1198" t="s">
        <v>4251</v>
      </c>
      <c r="C2" s="799"/>
      <c r="D2" s="799"/>
      <c r="E2" s="799"/>
      <c r="F2" s="799"/>
      <c r="G2" s="799"/>
      <c r="H2" s="799"/>
      <c r="I2" s="799"/>
      <c r="J2" s="799"/>
    </row>
    <row r="3" spans="1:10" ht="32.25" customHeight="1" x14ac:dyDescent="0.35">
      <c r="B3" s="262" t="s">
        <v>433</v>
      </c>
      <c r="C3" s="262" t="s">
        <v>434</v>
      </c>
      <c r="D3" s="262" t="s">
        <v>4252</v>
      </c>
      <c r="E3" s="262" t="s">
        <v>69</v>
      </c>
      <c r="F3" s="277" t="s">
        <v>436</v>
      </c>
      <c r="G3" s="262" t="s">
        <v>437</v>
      </c>
      <c r="H3" s="498" t="s">
        <v>592</v>
      </c>
      <c r="I3" s="262" t="s">
        <v>438</v>
      </c>
      <c r="J3" s="262" t="s">
        <v>369</v>
      </c>
    </row>
    <row r="4" spans="1:10" ht="57.75" customHeight="1" x14ac:dyDescent="0.35">
      <c r="A4" s="748"/>
      <c r="B4" s="388" t="s">
        <v>4253</v>
      </c>
      <c r="C4" s="266" t="s">
        <v>4254</v>
      </c>
      <c r="D4" s="267" t="s">
        <v>4255</v>
      </c>
      <c r="E4" s="392" t="s">
        <v>4256</v>
      </c>
      <c r="F4" s="388" t="s">
        <v>443</v>
      </c>
      <c r="G4" s="389" t="s">
        <v>3298</v>
      </c>
      <c r="H4" s="389"/>
      <c r="I4" s="390" t="s">
        <v>4257</v>
      </c>
      <c r="J4" s="391" t="s">
        <v>1325</v>
      </c>
    </row>
    <row r="5" spans="1:10" ht="57.75" customHeight="1" x14ac:dyDescent="0.35">
      <c r="A5" s="748"/>
      <c r="B5" s="388" t="s">
        <v>4258</v>
      </c>
      <c r="C5" s="266" t="s">
        <v>4259</v>
      </c>
      <c r="D5" s="267" t="s">
        <v>4260</v>
      </c>
      <c r="E5" s="392" t="s">
        <v>4261</v>
      </c>
      <c r="F5" s="388" t="s">
        <v>443</v>
      </c>
      <c r="G5" s="389" t="s">
        <v>3298</v>
      </c>
      <c r="H5" s="389"/>
      <c r="I5" s="390" t="s">
        <v>4257</v>
      </c>
      <c r="J5" s="391" t="s">
        <v>1325</v>
      </c>
    </row>
    <row r="6" spans="1:10" ht="57.75" customHeight="1" x14ac:dyDescent="0.35">
      <c r="A6" s="748"/>
      <c r="B6" s="388" t="s">
        <v>4262</v>
      </c>
      <c r="C6" s="266" t="s">
        <v>4263</v>
      </c>
      <c r="D6" s="267" t="s">
        <v>4264</v>
      </c>
      <c r="E6" s="392" t="s">
        <v>4265</v>
      </c>
      <c r="F6" s="388" t="s">
        <v>443</v>
      </c>
      <c r="G6" s="389" t="s">
        <v>3298</v>
      </c>
      <c r="H6" s="389"/>
      <c r="I6" s="390" t="s">
        <v>4257</v>
      </c>
      <c r="J6" s="391" t="s">
        <v>1325</v>
      </c>
    </row>
    <row r="7" spans="1:10" ht="57.75" customHeight="1" x14ac:dyDescent="0.35">
      <c r="A7" s="748"/>
      <c r="B7" s="388" t="s">
        <v>4266</v>
      </c>
      <c r="C7" s="266" t="s">
        <v>4267</v>
      </c>
      <c r="D7" s="267" t="s">
        <v>4268</v>
      </c>
      <c r="E7" s="392" t="s">
        <v>4269</v>
      </c>
      <c r="F7" s="388" t="s">
        <v>443</v>
      </c>
      <c r="G7" s="389" t="s">
        <v>3298</v>
      </c>
      <c r="H7" s="389"/>
      <c r="I7" s="390" t="s">
        <v>4257</v>
      </c>
      <c r="J7" s="391" t="s">
        <v>1325</v>
      </c>
    </row>
    <row r="8" spans="1:10" ht="57.75" customHeight="1" x14ac:dyDescent="0.35">
      <c r="A8" s="748"/>
      <c r="B8" s="388" t="s">
        <v>4270</v>
      </c>
      <c r="C8" s="266" t="s">
        <v>4254</v>
      </c>
      <c r="D8" s="267" t="s">
        <v>4255</v>
      </c>
      <c r="E8" s="392" t="s">
        <v>4271</v>
      </c>
      <c r="F8" s="388" t="s">
        <v>471</v>
      </c>
      <c r="G8" s="389" t="s">
        <v>4272</v>
      </c>
      <c r="H8" s="389"/>
      <c r="I8" s="390" t="s">
        <v>4257</v>
      </c>
      <c r="J8" s="391" t="s">
        <v>1325</v>
      </c>
    </row>
    <row r="9" spans="1:10" ht="57.75" customHeight="1" x14ac:dyDescent="0.35">
      <c r="A9" s="748"/>
      <c r="B9" s="388" t="s">
        <v>4273</v>
      </c>
      <c r="C9" s="266" t="s">
        <v>4259</v>
      </c>
      <c r="D9" s="267" t="s">
        <v>4260</v>
      </c>
      <c r="E9" s="392" t="s">
        <v>4274</v>
      </c>
      <c r="F9" s="388" t="s">
        <v>471</v>
      </c>
      <c r="G9" s="389" t="s">
        <v>4272</v>
      </c>
      <c r="H9" s="389"/>
      <c r="I9" s="390" t="s">
        <v>4257</v>
      </c>
      <c r="J9" s="391" t="s">
        <v>1325</v>
      </c>
    </row>
    <row r="10" spans="1:10" ht="57.75" customHeight="1" x14ac:dyDescent="0.35">
      <c r="A10" s="748"/>
      <c r="B10" s="388" t="s">
        <v>4275</v>
      </c>
      <c r="C10" s="266" t="s">
        <v>4263</v>
      </c>
      <c r="D10" s="267" t="s">
        <v>4264</v>
      </c>
      <c r="E10" s="392" t="s">
        <v>4276</v>
      </c>
      <c r="F10" s="388" t="s">
        <v>471</v>
      </c>
      <c r="G10" s="389" t="s">
        <v>4272</v>
      </c>
      <c r="H10" s="389"/>
      <c r="I10" s="390" t="s">
        <v>4257</v>
      </c>
      <c r="J10" s="391" t="s">
        <v>1325</v>
      </c>
    </row>
    <row r="11" spans="1:10" ht="57.75" customHeight="1" x14ac:dyDescent="0.35">
      <c r="A11" s="748"/>
      <c r="B11" s="388" t="s">
        <v>4277</v>
      </c>
      <c r="C11" s="266" t="s">
        <v>4267</v>
      </c>
      <c r="D11" s="267" t="s">
        <v>4268</v>
      </c>
      <c r="E11" s="392" t="s">
        <v>4278</v>
      </c>
      <c r="F11" s="388" t="s">
        <v>471</v>
      </c>
      <c r="G11" s="389" t="s">
        <v>4272</v>
      </c>
      <c r="H11" s="389"/>
      <c r="I11" s="390" t="s">
        <v>4257</v>
      </c>
      <c r="J11" s="391" t="s">
        <v>1325</v>
      </c>
    </row>
    <row r="12" spans="1:10" ht="58.5" customHeight="1" x14ac:dyDescent="0.35">
      <c r="B12" s="266" t="s">
        <v>4279</v>
      </c>
      <c r="C12" s="266" t="s">
        <v>4280</v>
      </c>
      <c r="D12" s="267"/>
      <c r="E12" s="267" t="s">
        <v>4281</v>
      </c>
      <c r="F12" s="266" t="s">
        <v>443</v>
      </c>
      <c r="G12" s="267" t="s">
        <v>4282</v>
      </c>
      <c r="H12" s="267"/>
      <c r="I12" s="338" t="s">
        <v>4283</v>
      </c>
      <c r="J12" s="731" t="s">
        <v>4061</v>
      </c>
    </row>
    <row r="13" spans="1:10" ht="58.5" customHeight="1" x14ac:dyDescent="0.35">
      <c r="B13" s="266" t="s">
        <v>4284</v>
      </c>
      <c r="C13" s="266" t="s">
        <v>4285</v>
      </c>
      <c r="D13" s="267"/>
      <c r="E13" s="267" t="s">
        <v>4286</v>
      </c>
      <c r="F13" s="266" t="s">
        <v>443</v>
      </c>
      <c r="G13" s="267" t="s">
        <v>4287</v>
      </c>
      <c r="H13" s="267"/>
      <c r="I13" s="338" t="s">
        <v>4283</v>
      </c>
      <c r="J13" s="731" t="s">
        <v>4061</v>
      </c>
    </row>
    <row r="14" spans="1:10" ht="58.5" customHeight="1" x14ac:dyDescent="0.35">
      <c r="B14" s="266" t="s">
        <v>4288</v>
      </c>
      <c r="C14" s="266" t="s">
        <v>4289</v>
      </c>
      <c r="D14" s="267"/>
      <c r="E14" s="267" t="s">
        <v>4290</v>
      </c>
      <c r="F14" s="266" t="s">
        <v>443</v>
      </c>
      <c r="G14" s="268" t="s">
        <v>4291</v>
      </c>
      <c r="H14" s="268"/>
      <c r="I14" s="338" t="s">
        <v>4283</v>
      </c>
      <c r="J14" s="731" t="s">
        <v>4061</v>
      </c>
    </row>
    <row r="15" spans="1:10" ht="57.75" customHeight="1" x14ac:dyDescent="0.35">
      <c r="B15" s="266" t="s">
        <v>4292</v>
      </c>
      <c r="C15" s="266" t="s">
        <v>4293</v>
      </c>
      <c r="D15" s="267" t="s">
        <v>3413</v>
      </c>
      <c r="E15" s="267" t="s">
        <v>4294</v>
      </c>
      <c r="F15" s="266" t="s">
        <v>443</v>
      </c>
      <c r="G15" s="268" t="s">
        <v>3415</v>
      </c>
      <c r="H15" s="268"/>
      <c r="I15" s="338" t="s">
        <v>4295</v>
      </c>
      <c r="J15" s="731" t="s">
        <v>4061</v>
      </c>
    </row>
    <row r="16" spans="1:10" ht="57.75" customHeight="1" x14ac:dyDescent="0.35">
      <c r="A16" s="458"/>
      <c r="B16" s="266" t="s">
        <v>4296</v>
      </c>
      <c r="C16" s="266" t="s">
        <v>948</v>
      </c>
      <c r="D16" s="267" t="s">
        <v>3073</v>
      </c>
      <c r="E16" s="267" t="s">
        <v>4297</v>
      </c>
      <c r="F16" s="266" t="s">
        <v>471</v>
      </c>
      <c r="G16" s="267" t="s">
        <v>4298</v>
      </c>
      <c r="H16" s="267"/>
      <c r="I16" s="338" t="s">
        <v>4283</v>
      </c>
      <c r="J16" s="346" t="s">
        <v>4061</v>
      </c>
    </row>
    <row r="17" spans="2:10" ht="57.75" customHeight="1" x14ac:dyDescent="0.35">
      <c r="B17" s="266" t="s">
        <v>4299</v>
      </c>
      <c r="C17" s="266" t="s">
        <v>2744</v>
      </c>
      <c r="D17" s="267" t="s">
        <v>2442</v>
      </c>
      <c r="E17" s="267" t="s">
        <v>4300</v>
      </c>
      <c r="F17" s="266" t="s">
        <v>471</v>
      </c>
      <c r="G17" s="267" t="s">
        <v>4301</v>
      </c>
      <c r="H17" s="267"/>
      <c r="I17" s="338" t="s">
        <v>4283</v>
      </c>
      <c r="J17" s="346" t="s">
        <v>4061</v>
      </c>
    </row>
    <row r="18" spans="2:10" ht="50.15" customHeight="1" x14ac:dyDescent="0.35">
      <c r="B18" s="266" t="s">
        <v>4302</v>
      </c>
      <c r="C18" s="266" t="s">
        <v>717</v>
      </c>
      <c r="D18" s="267" t="s">
        <v>2860</v>
      </c>
      <c r="E18" s="267" t="s">
        <v>2861</v>
      </c>
      <c r="F18" s="266" t="s">
        <v>443</v>
      </c>
      <c r="G18" s="267"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7"/>
      <c r="I18" s="338" t="s">
        <v>4283</v>
      </c>
      <c r="J18" s="346" t="s">
        <v>4061</v>
      </c>
    </row>
    <row r="19" spans="2:10" ht="50.15" customHeight="1" x14ac:dyDescent="0.35">
      <c r="B19" s="266" t="s">
        <v>4303</v>
      </c>
      <c r="C19" s="266" t="s">
        <v>1008</v>
      </c>
      <c r="D19" s="267" t="s">
        <v>2864</v>
      </c>
      <c r="E19" s="267" t="s">
        <v>2865</v>
      </c>
      <c r="F19" s="266" t="s">
        <v>443</v>
      </c>
      <c r="G19" s="267"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7"/>
      <c r="I19" s="338" t="s">
        <v>4283</v>
      </c>
      <c r="J19" s="346" t="s">
        <v>4061</v>
      </c>
    </row>
    <row r="20" spans="2:10" ht="50.15" customHeight="1" x14ac:dyDescent="0.35">
      <c r="B20" s="266" t="s">
        <v>4304</v>
      </c>
      <c r="C20" s="266" t="s">
        <v>1023</v>
      </c>
      <c r="D20" s="267" t="s">
        <v>2868</v>
      </c>
      <c r="E20" s="267" t="s">
        <v>2869</v>
      </c>
      <c r="F20" s="266" t="s">
        <v>443</v>
      </c>
      <c r="G20" s="267"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7"/>
      <c r="I20" s="338" t="s">
        <v>4283</v>
      </c>
      <c r="J20" s="346" t="s">
        <v>4061</v>
      </c>
    </row>
    <row r="21" spans="2:10" ht="50.15" customHeight="1" x14ac:dyDescent="0.35">
      <c r="B21" s="266" t="s">
        <v>4305</v>
      </c>
      <c r="C21" s="266" t="s">
        <v>2306</v>
      </c>
      <c r="D21" s="267" t="s">
        <v>2872</v>
      </c>
      <c r="E21" s="267" t="s">
        <v>2873</v>
      </c>
      <c r="F21" s="266" t="s">
        <v>443</v>
      </c>
      <c r="G21" s="267"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7"/>
      <c r="I21" s="338" t="s">
        <v>4283</v>
      </c>
      <c r="J21" s="346" t="s">
        <v>4061</v>
      </c>
    </row>
    <row r="22" spans="2:10" ht="50.15" customHeight="1" x14ac:dyDescent="0.35">
      <c r="B22" s="266" t="s">
        <v>4306</v>
      </c>
      <c r="C22" s="266" t="s">
        <v>4307</v>
      </c>
      <c r="D22" s="267" t="s">
        <v>2877</v>
      </c>
      <c r="E22" s="267" t="s">
        <v>2878</v>
      </c>
      <c r="F22" s="266" t="s">
        <v>443</v>
      </c>
      <c r="G22" s="267"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7"/>
      <c r="I22" s="338" t="s">
        <v>4283</v>
      </c>
      <c r="J22" s="346" t="s">
        <v>4061</v>
      </c>
    </row>
    <row r="23" spans="2:10" ht="50.15" customHeight="1" x14ac:dyDescent="0.35">
      <c r="B23" s="266" t="s">
        <v>4308</v>
      </c>
      <c r="C23" s="266" t="s">
        <v>2315</v>
      </c>
      <c r="D23" s="267" t="s">
        <v>2860</v>
      </c>
      <c r="E23" s="267" t="s">
        <v>2881</v>
      </c>
      <c r="F23" s="266" t="s">
        <v>443</v>
      </c>
      <c r="G23" s="267" t="str">
        <f t="shared" si="0"/>
        <v>50th Joint Quantile Exceedance Probability should normally be between 50% AND  25%. Outside of this threshold implies there is a negative dependence at the 50th precentile</v>
      </c>
      <c r="H23" s="267"/>
      <c r="I23" s="338" t="s">
        <v>4283</v>
      </c>
      <c r="J23" s="346" t="s">
        <v>4061</v>
      </c>
    </row>
    <row r="24" spans="2:10" ht="56.25" customHeight="1" x14ac:dyDescent="0.35">
      <c r="B24" s="266" t="s">
        <v>4309</v>
      </c>
      <c r="C24" s="266" t="s">
        <v>1212</v>
      </c>
      <c r="D24" s="267" t="s">
        <v>2864</v>
      </c>
      <c r="E24" s="267" t="s">
        <v>2865</v>
      </c>
      <c r="F24" s="266" t="s">
        <v>443</v>
      </c>
      <c r="G24" s="267" t="str">
        <f t="shared" si="0"/>
        <v>75th Joint Quantile Exceedance Probability should normally be between 25% AND  6.25%. Outside of this threshold implies there is a negative dependence at the 75th precentile</v>
      </c>
      <c r="H24" s="267"/>
      <c r="I24" s="338" t="s">
        <v>4283</v>
      </c>
      <c r="J24" s="346" t="s">
        <v>4061</v>
      </c>
    </row>
    <row r="25" spans="2:10" ht="57.75" customHeight="1" x14ac:dyDescent="0.35">
      <c r="B25" s="266" t="s">
        <v>4310</v>
      </c>
      <c r="C25" s="266" t="s">
        <v>4311</v>
      </c>
      <c r="D25" s="267" t="s">
        <v>2868</v>
      </c>
      <c r="E25" s="267" t="s">
        <v>2869</v>
      </c>
      <c r="F25" s="266" t="s">
        <v>443</v>
      </c>
      <c r="G25" s="267" t="str">
        <f t="shared" si="0"/>
        <v>90th Joint Quantile Exceedance Probability should normally be between 10% AND  1%. Outside of this threshold implies there is a negative dependence at the 90th precentile</v>
      </c>
      <c r="H25" s="267"/>
      <c r="I25" s="338" t="s">
        <v>4283</v>
      </c>
      <c r="J25" s="346" t="s">
        <v>4061</v>
      </c>
    </row>
    <row r="26" spans="2:10" ht="57.75" customHeight="1" x14ac:dyDescent="0.35">
      <c r="B26" s="266" t="s">
        <v>4312</v>
      </c>
      <c r="C26" s="266" t="s">
        <v>4313</v>
      </c>
      <c r="D26" s="267" t="s">
        <v>2872</v>
      </c>
      <c r="E26" s="267" t="s">
        <v>2873</v>
      </c>
      <c r="F26" s="266" t="s">
        <v>443</v>
      </c>
      <c r="G26" s="267" t="str">
        <f t="shared" si="0"/>
        <v>95th Joint Quantile Exceedance Probability should normally be between 5% AND  0.25%. Outside of this threshold implies there is a negative dependence at the 95th precentile</v>
      </c>
      <c r="H26" s="267"/>
      <c r="I26" s="338" t="s">
        <v>4283</v>
      </c>
      <c r="J26" s="346" t="s">
        <v>4061</v>
      </c>
    </row>
    <row r="27" spans="2:10" ht="57.75" customHeight="1" x14ac:dyDescent="0.35">
      <c r="B27" s="266" t="s">
        <v>4314</v>
      </c>
      <c r="C27" s="266" t="s">
        <v>4315</v>
      </c>
      <c r="D27" s="267" t="s">
        <v>2877</v>
      </c>
      <c r="E27" s="267" t="s">
        <v>2878</v>
      </c>
      <c r="F27" s="266" t="s">
        <v>443</v>
      </c>
      <c r="G27" s="267" t="str">
        <f t="shared" si="0"/>
        <v>99.5th Joint Quantile Exceedance Probability should normally be between 0.5% AND  0.0025%. Outside of this threshold implies there is a negative dependence at the 99.5 precentile</v>
      </c>
      <c r="H27" s="267"/>
      <c r="I27" s="338" t="s">
        <v>4283</v>
      </c>
      <c r="J27" s="346" t="s">
        <v>4061</v>
      </c>
    </row>
    <row r="28" spans="2:10" ht="57.75" customHeight="1" x14ac:dyDescent="0.35">
      <c r="B28" s="266" t="s">
        <v>4316</v>
      </c>
      <c r="C28" s="266" t="s">
        <v>4317</v>
      </c>
      <c r="D28" s="267" t="s">
        <v>2860</v>
      </c>
      <c r="E28" s="267" t="s">
        <v>2881</v>
      </c>
      <c r="F28" s="266" t="s">
        <v>443</v>
      </c>
      <c r="G28" s="267" t="str">
        <f t="shared" si="0"/>
        <v>50th Joint Quantile Exceedance Probability should normally be between 50% AND  25%. Outside of this threshold implies there is a negative dependence at the 50th precentile</v>
      </c>
      <c r="H28" s="267"/>
      <c r="I28" s="338" t="s">
        <v>4283</v>
      </c>
      <c r="J28" s="346" t="s">
        <v>4061</v>
      </c>
    </row>
    <row r="29" spans="2:10" ht="57.75" customHeight="1" x14ac:dyDescent="0.35">
      <c r="B29" s="266" t="s">
        <v>4318</v>
      </c>
      <c r="C29" s="266" t="s">
        <v>4319</v>
      </c>
      <c r="D29" s="267" t="s">
        <v>2864</v>
      </c>
      <c r="E29" s="267" t="s">
        <v>2865</v>
      </c>
      <c r="F29" s="266" t="s">
        <v>443</v>
      </c>
      <c r="G29" s="267" t="str">
        <f t="shared" si="0"/>
        <v>75th Joint Quantile Exceedance Probability should normally be between 25% AND  6.25%. Outside of this threshold implies there is a negative dependence at the 75th precentile</v>
      </c>
      <c r="H29" s="267"/>
      <c r="I29" s="338" t="s">
        <v>4283</v>
      </c>
      <c r="J29" s="346" t="s">
        <v>4061</v>
      </c>
    </row>
    <row r="30" spans="2:10" ht="57.75" customHeight="1" x14ac:dyDescent="0.35">
      <c r="B30" s="266" t="s">
        <v>4320</v>
      </c>
      <c r="C30" s="266" t="s">
        <v>4321</v>
      </c>
      <c r="D30" s="267" t="s">
        <v>2868</v>
      </c>
      <c r="E30" s="267" t="s">
        <v>2869</v>
      </c>
      <c r="F30" s="266" t="s">
        <v>443</v>
      </c>
      <c r="G30" s="267" t="str">
        <f t="shared" si="0"/>
        <v>90th Joint Quantile Exceedance Probability should normally be between 10% AND  1%. Outside of this threshold implies there is a negative dependence at the 90th precentile</v>
      </c>
      <c r="H30" s="267"/>
      <c r="I30" s="338" t="s">
        <v>4283</v>
      </c>
      <c r="J30" s="346" t="s">
        <v>4061</v>
      </c>
    </row>
    <row r="31" spans="2:10" ht="57.75" customHeight="1" x14ac:dyDescent="0.35">
      <c r="B31" s="266" t="s">
        <v>4322</v>
      </c>
      <c r="C31" s="266" t="s">
        <v>4323</v>
      </c>
      <c r="D31" s="267" t="s">
        <v>2872</v>
      </c>
      <c r="E31" s="267" t="s">
        <v>2873</v>
      </c>
      <c r="F31" s="266" t="s">
        <v>443</v>
      </c>
      <c r="G31" s="267" t="str">
        <f t="shared" si="0"/>
        <v>95th Joint Quantile Exceedance Probability should normally be between 5% AND  0.25%. Outside of this threshold implies there is a negative dependence at the 95th precentile</v>
      </c>
      <c r="H31" s="267"/>
      <c r="I31" s="338" t="s">
        <v>4283</v>
      </c>
      <c r="J31" s="346" t="s">
        <v>4061</v>
      </c>
    </row>
    <row r="32" spans="2:10" ht="57.75" customHeight="1" x14ac:dyDescent="0.35">
      <c r="B32" s="266" t="s">
        <v>4324</v>
      </c>
      <c r="C32" s="266" t="s">
        <v>2906</v>
      </c>
      <c r="D32" s="267" t="s">
        <v>2877</v>
      </c>
      <c r="E32" s="267" t="s">
        <v>2878</v>
      </c>
      <c r="F32" s="266" t="s">
        <v>443</v>
      </c>
      <c r="G32" s="267" t="str">
        <f t="shared" si="0"/>
        <v>99.5th Joint Quantile Exceedance Probability should normally be between 0.5% AND  0.0025%. Outside of this threshold implies there is a negative dependence at the 99.5 precentile</v>
      </c>
      <c r="H32" s="267"/>
      <c r="I32" s="338" t="s">
        <v>4283</v>
      </c>
      <c r="J32" s="346" t="s">
        <v>4061</v>
      </c>
    </row>
    <row r="33" spans="2:10" ht="58.5" customHeight="1" x14ac:dyDescent="0.35">
      <c r="B33" s="266" t="s">
        <v>4325</v>
      </c>
      <c r="C33" s="266" t="s">
        <v>2295</v>
      </c>
      <c r="D33" s="267" t="s">
        <v>2860</v>
      </c>
      <c r="E33" s="267" t="s">
        <v>2861</v>
      </c>
      <c r="F33" s="266" t="s">
        <v>443</v>
      </c>
      <c r="G33" s="267" t="str">
        <f t="shared" si="0"/>
        <v>50th Joint Quantile Exceedance Probability should normally be between 50% AND 25%. Outside of this threshold implies there is a negative dependence at the 50th precentile</v>
      </c>
      <c r="H33" s="267"/>
      <c r="I33" s="338" t="s">
        <v>4283</v>
      </c>
      <c r="J33" s="731" t="s">
        <v>4061</v>
      </c>
    </row>
    <row r="34" spans="2:10" ht="58.5" customHeight="1" x14ac:dyDescent="0.35">
      <c r="B34" s="266" t="s">
        <v>4326</v>
      </c>
      <c r="C34" s="266" t="s">
        <v>1202</v>
      </c>
      <c r="D34" s="267" t="s">
        <v>2864</v>
      </c>
      <c r="E34" s="267" t="s">
        <v>2865</v>
      </c>
      <c r="F34" s="266" t="s">
        <v>443</v>
      </c>
      <c r="G34" s="267" t="str">
        <f t="shared" si="0"/>
        <v>75th Joint Quantile Exceedance Probability should normally be between 25% AND  6.25%. Outside of this threshold implies there is a negative dependence at the 75th precentile</v>
      </c>
      <c r="H34" s="267"/>
      <c r="I34" s="338" t="s">
        <v>4283</v>
      </c>
      <c r="J34" s="731" t="s">
        <v>4061</v>
      </c>
    </row>
    <row r="35" spans="2:10" ht="58.5" customHeight="1" x14ac:dyDescent="0.35">
      <c r="B35" s="266" t="s">
        <v>4327</v>
      </c>
      <c r="C35" s="266" t="s">
        <v>2328</v>
      </c>
      <c r="D35" s="267" t="s">
        <v>2868</v>
      </c>
      <c r="E35" s="267" t="s">
        <v>2869</v>
      </c>
      <c r="F35" s="266" t="s">
        <v>443</v>
      </c>
      <c r="G35" s="267" t="str">
        <f t="shared" si="0"/>
        <v>90th Joint Quantile Exceedance Probability should normally be between 10% AND  1%. Outside of this threshold implies there is a negative dependence at the 90th precentile</v>
      </c>
      <c r="H35" s="267"/>
      <c r="I35" s="338" t="s">
        <v>4283</v>
      </c>
      <c r="J35" s="731" t="s">
        <v>4061</v>
      </c>
    </row>
    <row r="36" spans="2:10" ht="58.5" customHeight="1" x14ac:dyDescent="0.35">
      <c r="B36" s="266" t="s">
        <v>4328</v>
      </c>
      <c r="C36" s="266" t="s">
        <v>4329</v>
      </c>
      <c r="D36" s="267" t="s">
        <v>2872</v>
      </c>
      <c r="E36" s="267" t="s">
        <v>2873</v>
      </c>
      <c r="F36" s="266" t="s">
        <v>443</v>
      </c>
      <c r="G36" s="267" t="str">
        <f t="shared" si="0"/>
        <v>95th Joint Quantile Exceedance Probability should normally be between 5% AND  0.25%. Outside of this threshold implies there is a negative dependence at the 95th precentile</v>
      </c>
      <c r="H36" s="267"/>
      <c r="I36" s="338" t="s">
        <v>4283</v>
      </c>
      <c r="J36" s="731" t="s">
        <v>4061</v>
      </c>
    </row>
    <row r="37" spans="2:10" ht="58.5" customHeight="1" x14ac:dyDescent="0.35">
      <c r="B37" s="266" t="s">
        <v>4330</v>
      </c>
      <c r="C37" s="266" t="s">
        <v>4331</v>
      </c>
      <c r="D37" s="267" t="s">
        <v>2877</v>
      </c>
      <c r="E37" s="267" t="s">
        <v>2878</v>
      </c>
      <c r="F37" s="266" t="s">
        <v>443</v>
      </c>
      <c r="G37" s="267" t="str">
        <f t="shared" si="0"/>
        <v>99.5th Joint Quantile Exceedance Probability should normally be between 0.5% AND  0.0025%. Outside of this threshold implies there is a negative dependence at the 99.5 precentile</v>
      </c>
      <c r="H37" s="267"/>
      <c r="I37" s="338" t="s">
        <v>4283</v>
      </c>
      <c r="J37" s="731" t="s">
        <v>4061</v>
      </c>
    </row>
    <row r="38" spans="2:10" ht="58.5" customHeight="1" x14ac:dyDescent="0.35">
      <c r="B38" s="266" t="s">
        <v>4332</v>
      </c>
      <c r="C38" s="266" t="s">
        <v>4333</v>
      </c>
      <c r="D38" s="267" t="s">
        <v>2860</v>
      </c>
      <c r="E38" s="267" t="s">
        <v>2881</v>
      </c>
      <c r="F38" s="266" t="s">
        <v>443</v>
      </c>
      <c r="G38" s="267"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7"/>
      <c r="I38" s="338" t="s">
        <v>4283</v>
      </c>
      <c r="J38" s="731" t="s">
        <v>4061</v>
      </c>
    </row>
    <row r="39" spans="2:10" ht="58.5" customHeight="1" x14ac:dyDescent="0.35">
      <c r="B39" s="266" t="s">
        <v>4334</v>
      </c>
      <c r="C39" s="266" t="s">
        <v>1198</v>
      </c>
      <c r="D39" s="267" t="s">
        <v>2864</v>
      </c>
      <c r="E39" s="267" t="s">
        <v>2865</v>
      </c>
      <c r="F39" s="266" t="s">
        <v>443</v>
      </c>
      <c r="G39" s="267"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7"/>
      <c r="I39" s="338" t="s">
        <v>4283</v>
      </c>
      <c r="J39" s="731" t="s">
        <v>4061</v>
      </c>
    </row>
    <row r="40" spans="2:10" ht="58.5" customHeight="1" x14ac:dyDescent="0.35">
      <c r="B40" s="266" t="s">
        <v>4335</v>
      </c>
      <c r="C40" s="266" t="s">
        <v>4336</v>
      </c>
      <c r="D40" s="267" t="s">
        <v>2868</v>
      </c>
      <c r="E40" s="267" t="s">
        <v>2869</v>
      </c>
      <c r="F40" s="266" t="s">
        <v>443</v>
      </c>
      <c r="G40" s="267" t="str">
        <f t="shared" si="1"/>
        <v>90th Joint Quantile Exceedance Probability should normally be between 10% AND  1%. Outside of this threshold implies there is a negative dependence at the 90th precentile</v>
      </c>
      <c r="H40" s="267"/>
      <c r="I40" s="338" t="s">
        <v>4283</v>
      </c>
      <c r="J40" s="731" t="s">
        <v>4061</v>
      </c>
    </row>
    <row r="41" spans="2:10" ht="58.5" customHeight="1" x14ac:dyDescent="0.35">
      <c r="B41" s="266" t="s">
        <v>4337</v>
      </c>
      <c r="C41" s="266" t="s">
        <v>4338</v>
      </c>
      <c r="D41" s="267" t="s">
        <v>2872</v>
      </c>
      <c r="E41" s="267" t="s">
        <v>2873</v>
      </c>
      <c r="F41" s="266" t="s">
        <v>443</v>
      </c>
      <c r="G41" s="267" t="str">
        <f t="shared" si="1"/>
        <v>95th Joint Quantile Exceedance Probability should normally be between 5% AND  0.25%. Outside of this threshold implies there is a negative dependence at the 95th precentile</v>
      </c>
      <c r="H41" s="267"/>
      <c r="I41" s="338" t="s">
        <v>4283</v>
      </c>
      <c r="J41" s="731" t="s">
        <v>4061</v>
      </c>
    </row>
    <row r="42" spans="2:10" ht="58.5" customHeight="1" x14ac:dyDescent="0.35">
      <c r="B42" s="266" t="s">
        <v>4339</v>
      </c>
      <c r="C42" s="266" t="s">
        <v>4340</v>
      </c>
      <c r="D42" s="267" t="s">
        <v>2877</v>
      </c>
      <c r="E42" s="267" t="s">
        <v>2878</v>
      </c>
      <c r="F42" s="266" t="s">
        <v>443</v>
      </c>
      <c r="G42" s="267" t="str">
        <f t="shared" si="1"/>
        <v>99.5th Joint Quantile Exceedance Probability should normally be between 0.5% AND  0.0025%. Outside of this threshold implies there is a negative dependence at the 99.5 precentile</v>
      </c>
      <c r="H42" s="267"/>
      <c r="I42" s="338" t="s">
        <v>4283</v>
      </c>
      <c r="J42" s="731" t="s">
        <v>4061</v>
      </c>
    </row>
    <row r="43" spans="2:10" ht="58.5" customHeight="1" x14ac:dyDescent="0.35">
      <c r="B43" s="266" t="s">
        <v>4341</v>
      </c>
      <c r="C43" s="266" t="s">
        <v>80</v>
      </c>
      <c r="D43" s="267" t="s">
        <v>2860</v>
      </c>
      <c r="E43" s="267" t="s">
        <v>2881</v>
      </c>
      <c r="F43" s="266" t="s">
        <v>443</v>
      </c>
      <c r="G43" s="267" t="str">
        <f t="shared" si="1"/>
        <v>50th Joint Quantile Exceedance Probability should normally be between 50% AND  25%. Outside of this threshold implies there is a negative dependence at the 50th precentile</v>
      </c>
      <c r="H43" s="267"/>
      <c r="I43" s="338" t="s">
        <v>4283</v>
      </c>
      <c r="J43" s="731" t="s">
        <v>4061</v>
      </c>
    </row>
    <row r="44" spans="2:10" ht="58.5" customHeight="1" x14ac:dyDescent="0.35">
      <c r="B44" s="266" t="s">
        <v>4342</v>
      </c>
      <c r="C44" s="266" t="s">
        <v>4343</v>
      </c>
      <c r="D44" s="267" t="s">
        <v>2864</v>
      </c>
      <c r="E44" s="267" t="s">
        <v>2865</v>
      </c>
      <c r="F44" s="266" t="s">
        <v>443</v>
      </c>
      <c r="G44" s="267" t="str">
        <f t="shared" si="1"/>
        <v>75th Joint Quantile Exceedance Probability should normally be between 25% AND  6.25%. Outside of this threshold implies there is a negative dependence at the 75th precentile</v>
      </c>
      <c r="H44" s="267"/>
      <c r="I44" s="338" t="s">
        <v>4283</v>
      </c>
      <c r="J44" s="731" t="s">
        <v>4061</v>
      </c>
    </row>
    <row r="45" spans="2:10" ht="58.5" customHeight="1" x14ac:dyDescent="0.35">
      <c r="B45" s="266" t="s">
        <v>4344</v>
      </c>
      <c r="C45" s="266" t="s">
        <v>2926</v>
      </c>
      <c r="D45" s="267" t="s">
        <v>2868</v>
      </c>
      <c r="E45" s="267" t="s">
        <v>2869</v>
      </c>
      <c r="F45" s="266" t="s">
        <v>443</v>
      </c>
      <c r="G45" s="267" t="str">
        <f t="shared" si="1"/>
        <v>90th Joint Quantile Exceedance Probability should normally be between 10% AND  1%. Outside of this threshold implies there is a negative dependence at the 90th precentile</v>
      </c>
      <c r="H45" s="267"/>
      <c r="I45" s="338" t="s">
        <v>4283</v>
      </c>
      <c r="J45" s="731" t="s">
        <v>4061</v>
      </c>
    </row>
    <row r="46" spans="2:10" ht="58.5" customHeight="1" x14ac:dyDescent="0.35">
      <c r="B46" s="266" t="s">
        <v>4345</v>
      </c>
      <c r="C46" s="266" t="s">
        <v>4346</v>
      </c>
      <c r="D46" s="267" t="s">
        <v>2872</v>
      </c>
      <c r="E46" s="267" t="s">
        <v>2873</v>
      </c>
      <c r="F46" s="266" t="s">
        <v>443</v>
      </c>
      <c r="G46" s="267" t="str">
        <f t="shared" si="1"/>
        <v>95th Joint Quantile Exceedance Probability should normally be between 5% AND  0.25%. Outside of this threshold implies there is a negative dependence at the 95th precentile</v>
      </c>
      <c r="H46" s="267"/>
      <c r="I46" s="338" t="s">
        <v>4283</v>
      </c>
      <c r="J46" s="731" t="s">
        <v>4061</v>
      </c>
    </row>
    <row r="47" spans="2:10" ht="58.5" customHeight="1" x14ac:dyDescent="0.35">
      <c r="B47" s="266" t="s">
        <v>4347</v>
      </c>
      <c r="C47" s="266" t="s">
        <v>4348</v>
      </c>
      <c r="D47" s="267" t="s">
        <v>2877</v>
      </c>
      <c r="E47" s="267" t="s">
        <v>2878</v>
      </c>
      <c r="F47" s="266" t="s">
        <v>443</v>
      </c>
      <c r="G47" s="267" t="str">
        <f t="shared" si="1"/>
        <v>99.5th Joint Quantile Exceedance Probability should normally be between 0.5% AND  0.0025%. Outside of this threshold implies there is a negative dependence at the 99.5 precentile</v>
      </c>
      <c r="H47" s="267"/>
      <c r="I47" s="338" t="s">
        <v>4283</v>
      </c>
      <c r="J47" s="731" t="s">
        <v>4061</v>
      </c>
    </row>
    <row r="48" spans="2:10" ht="58.5" customHeight="1" x14ac:dyDescent="0.35">
      <c r="B48" s="266" t="s">
        <v>4349</v>
      </c>
      <c r="C48" s="266" t="s">
        <v>2295</v>
      </c>
      <c r="D48" s="267" t="s">
        <v>2860</v>
      </c>
      <c r="E48" s="267" t="s">
        <v>2861</v>
      </c>
      <c r="F48" s="266" t="s">
        <v>443</v>
      </c>
      <c r="G48" s="267" t="str">
        <f t="shared" si="1"/>
        <v>50th Joint Quantile Exceedance Probability should normally be between 50% AND 25%. Outside of this threshold implies there is a negative dependence at the 50th precentile</v>
      </c>
      <c r="H48" s="267"/>
      <c r="I48" s="338" t="s">
        <v>4283</v>
      </c>
      <c r="J48" s="731" t="s">
        <v>4061</v>
      </c>
    </row>
    <row r="49" spans="2:10" ht="58.5" customHeight="1" x14ac:dyDescent="0.35">
      <c r="B49" s="266" t="s">
        <v>4350</v>
      </c>
      <c r="C49" s="266" t="s">
        <v>1202</v>
      </c>
      <c r="D49" s="267" t="s">
        <v>2864</v>
      </c>
      <c r="E49" s="267" t="s">
        <v>2865</v>
      </c>
      <c r="F49" s="266" t="s">
        <v>443</v>
      </c>
      <c r="G49" s="267" t="str">
        <f t="shared" si="1"/>
        <v>75th Joint Quantile Exceedance Probability should normally be between 25% AND  6.25%. Outside of this threshold implies there is a negative dependence at the 75th precentile</v>
      </c>
      <c r="H49" s="267"/>
      <c r="I49" s="338" t="s">
        <v>4283</v>
      </c>
      <c r="J49" s="731" t="s">
        <v>4061</v>
      </c>
    </row>
    <row r="50" spans="2:10" ht="58.5" customHeight="1" x14ac:dyDescent="0.35">
      <c r="B50" s="266" t="s">
        <v>4351</v>
      </c>
      <c r="C50" s="266" t="s">
        <v>2328</v>
      </c>
      <c r="D50" s="267" t="s">
        <v>2868</v>
      </c>
      <c r="E50" s="267" t="s">
        <v>2869</v>
      </c>
      <c r="F50" s="266" t="s">
        <v>443</v>
      </c>
      <c r="G50" s="267" t="str">
        <f t="shared" si="1"/>
        <v>90th Joint Quantile Exceedance Probability should normally be between 10% AND  1%. Outside of this threshold implies there is a negative dependence at the 90th precentile</v>
      </c>
      <c r="H50" s="267"/>
      <c r="I50" s="338" t="s">
        <v>4283</v>
      </c>
      <c r="J50" s="731" t="s">
        <v>4061</v>
      </c>
    </row>
    <row r="51" spans="2:10" ht="58.5" customHeight="1" x14ac:dyDescent="0.35">
      <c r="B51" s="266" t="s">
        <v>4352</v>
      </c>
      <c r="C51" s="266" t="s">
        <v>4329</v>
      </c>
      <c r="D51" s="267" t="s">
        <v>2872</v>
      </c>
      <c r="E51" s="267" t="s">
        <v>2873</v>
      </c>
      <c r="F51" s="266" t="s">
        <v>443</v>
      </c>
      <c r="G51" s="267" t="str">
        <f t="shared" si="1"/>
        <v>95th Joint Quantile Exceedance Probability should normally be between 5% AND  0.25%. Outside of this threshold implies there is a negative dependence at the 95th precentile</v>
      </c>
      <c r="H51" s="267"/>
      <c r="I51" s="338" t="s">
        <v>4283</v>
      </c>
      <c r="J51" s="731" t="s">
        <v>4061</v>
      </c>
    </row>
    <row r="52" spans="2:10" ht="58.5" customHeight="1" x14ac:dyDescent="0.35">
      <c r="B52" s="266" t="s">
        <v>4353</v>
      </c>
      <c r="C52" s="266" t="s">
        <v>4331</v>
      </c>
      <c r="D52" s="267" t="s">
        <v>2877</v>
      </c>
      <c r="E52" s="267" t="s">
        <v>2878</v>
      </c>
      <c r="F52" s="266" t="s">
        <v>443</v>
      </c>
      <c r="G52" s="267" t="str">
        <f t="shared" si="1"/>
        <v>99.5th Joint Quantile Exceedance Probability should normally be between 0.5% AND  0.0025%. Outside of this threshold implies there is a negative dependence at the 99.5 precentile</v>
      </c>
      <c r="H52" s="267"/>
      <c r="I52" s="338" t="s">
        <v>4283</v>
      </c>
      <c r="J52" s="731" t="s">
        <v>4061</v>
      </c>
    </row>
    <row r="53" spans="2:10" ht="58.5" customHeight="1" x14ac:dyDescent="0.35">
      <c r="B53" s="266" t="s">
        <v>4354</v>
      </c>
      <c r="C53" s="266" t="s">
        <v>4333</v>
      </c>
      <c r="D53" s="267" t="s">
        <v>2860</v>
      </c>
      <c r="E53" s="267" t="s">
        <v>2881</v>
      </c>
      <c r="F53" s="266" t="s">
        <v>443</v>
      </c>
      <c r="G53" s="267"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7"/>
      <c r="I53" s="338" t="s">
        <v>4283</v>
      </c>
      <c r="J53" s="731" t="s">
        <v>4061</v>
      </c>
    </row>
    <row r="54" spans="2:10" ht="58.5" customHeight="1" x14ac:dyDescent="0.35">
      <c r="B54" s="266" t="s">
        <v>4355</v>
      </c>
      <c r="C54" s="266" t="s">
        <v>1198</v>
      </c>
      <c r="D54" s="267" t="s">
        <v>2864</v>
      </c>
      <c r="E54" s="267" t="s">
        <v>2865</v>
      </c>
      <c r="F54" s="266" t="s">
        <v>443</v>
      </c>
      <c r="G54" s="267"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7"/>
      <c r="I54" s="338" t="s">
        <v>4283</v>
      </c>
      <c r="J54" s="731" t="s">
        <v>4061</v>
      </c>
    </row>
    <row r="55" spans="2:10" ht="58.5" customHeight="1" x14ac:dyDescent="0.35">
      <c r="B55" s="266" t="s">
        <v>4356</v>
      </c>
      <c r="C55" s="266" t="s">
        <v>4336</v>
      </c>
      <c r="D55" s="267" t="s">
        <v>2868</v>
      </c>
      <c r="E55" s="267" t="s">
        <v>2869</v>
      </c>
      <c r="F55" s="266" t="s">
        <v>443</v>
      </c>
      <c r="G55" s="267" t="str">
        <f t="shared" si="2"/>
        <v>90th Joint Quantile Exceedance Probability should normally be between 10% AND  1%. Outside of this threshold implies there is a negative dependence at the 90th precentile</v>
      </c>
      <c r="H55" s="267"/>
      <c r="I55" s="338" t="s">
        <v>4283</v>
      </c>
      <c r="J55" s="731" t="s">
        <v>4061</v>
      </c>
    </row>
    <row r="56" spans="2:10" ht="58.5" customHeight="1" x14ac:dyDescent="0.35">
      <c r="B56" s="266" t="s">
        <v>4357</v>
      </c>
      <c r="C56" s="266" t="s">
        <v>4338</v>
      </c>
      <c r="D56" s="267" t="s">
        <v>2872</v>
      </c>
      <c r="E56" s="267" t="s">
        <v>2873</v>
      </c>
      <c r="F56" s="266" t="s">
        <v>443</v>
      </c>
      <c r="G56" s="267" t="str">
        <f t="shared" si="2"/>
        <v>95th Joint Quantile Exceedance Probability should normally be between 5% AND  0.25%. Outside of this threshold implies there is a negative dependence at the 95th precentile</v>
      </c>
      <c r="H56" s="267"/>
      <c r="I56" s="338" t="s">
        <v>4283</v>
      </c>
      <c r="J56" s="731" t="s">
        <v>4061</v>
      </c>
    </row>
    <row r="57" spans="2:10" ht="58.5" customHeight="1" x14ac:dyDescent="0.35">
      <c r="B57" s="266" t="s">
        <v>4358</v>
      </c>
      <c r="C57" s="266" t="s">
        <v>4340</v>
      </c>
      <c r="D57" s="267" t="s">
        <v>2877</v>
      </c>
      <c r="E57" s="267" t="s">
        <v>2878</v>
      </c>
      <c r="F57" s="266" t="s">
        <v>443</v>
      </c>
      <c r="G57" s="267" t="str">
        <f t="shared" si="2"/>
        <v>99.5th Joint Quantile Exceedance Probability should normally be between 0.5% AND  0.0025%. Outside of this threshold implies there is a negative dependence at the 99.5 precentile</v>
      </c>
      <c r="H57" s="267"/>
      <c r="I57" s="338" t="s">
        <v>4283</v>
      </c>
      <c r="J57" s="731" t="s">
        <v>4061</v>
      </c>
    </row>
    <row r="58" spans="2:10" ht="58.5" customHeight="1" x14ac:dyDescent="0.35">
      <c r="B58" s="266" t="s">
        <v>4359</v>
      </c>
      <c r="C58" s="266" t="s">
        <v>80</v>
      </c>
      <c r="D58" s="267" t="s">
        <v>2860</v>
      </c>
      <c r="E58" s="267" t="s">
        <v>2881</v>
      </c>
      <c r="F58" s="266" t="s">
        <v>443</v>
      </c>
      <c r="G58" s="267" t="str">
        <f t="shared" si="2"/>
        <v>50th Joint Quantile Exceedance Probability should normally be between 50% AND  25%. Outside of this threshold implies there is a negative dependence at the 50th precentile</v>
      </c>
      <c r="H58" s="267"/>
      <c r="I58" s="338" t="s">
        <v>4283</v>
      </c>
      <c r="J58" s="731" t="s">
        <v>4061</v>
      </c>
    </row>
    <row r="59" spans="2:10" ht="58.5" customHeight="1" x14ac:dyDescent="0.35">
      <c r="B59" s="266" t="s">
        <v>4360</v>
      </c>
      <c r="C59" s="266" t="s">
        <v>4343</v>
      </c>
      <c r="D59" s="267" t="s">
        <v>2864</v>
      </c>
      <c r="E59" s="267" t="s">
        <v>2865</v>
      </c>
      <c r="F59" s="266" t="s">
        <v>443</v>
      </c>
      <c r="G59" s="267" t="str">
        <f t="shared" si="2"/>
        <v>75th Joint Quantile Exceedance Probability should normally be between 25% AND  6.25%. Outside of this threshold implies there is a negative dependence at the 75th precentile</v>
      </c>
      <c r="H59" s="267"/>
      <c r="I59" s="338" t="s">
        <v>4283</v>
      </c>
      <c r="J59" s="731" t="s">
        <v>4061</v>
      </c>
    </row>
    <row r="60" spans="2:10" ht="58.5" customHeight="1" x14ac:dyDescent="0.35">
      <c r="B60" s="266" t="s">
        <v>4361</v>
      </c>
      <c r="C60" s="266" t="s">
        <v>2926</v>
      </c>
      <c r="D60" s="267" t="s">
        <v>2868</v>
      </c>
      <c r="E60" s="267" t="s">
        <v>2869</v>
      </c>
      <c r="F60" s="266" t="s">
        <v>443</v>
      </c>
      <c r="G60" s="267" t="str">
        <f t="shared" si="2"/>
        <v>90th Joint Quantile Exceedance Probability should normally be between 10% AND  1%. Outside of this threshold implies there is a negative dependence at the 90th precentile</v>
      </c>
      <c r="H60" s="267"/>
      <c r="I60" s="338" t="s">
        <v>4283</v>
      </c>
      <c r="J60" s="731" t="s">
        <v>4061</v>
      </c>
    </row>
    <row r="61" spans="2:10" ht="58.5" customHeight="1" x14ac:dyDescent="0.35">
      <c r="B61" s="266" t="s">
        <v>4362</v>
      </c>
      <c r="C61" s="266" t="s">
        <v>4346</v>
      </c>
      <c r="D61" s="267" t="s">
        <v>2872</v>
      </c>
      <c r="E61" s="267" t="s">
        <v>2873</v>
      </c>
      <c r="F61" s="266" t="s">
        <v>443</v>
      </c>
      <c r="G61" s="267" t="str">
        <f t="shared" si="2"/>
        <v>95th Joint Quantile Exceedance Probability should normally be between 5% AND  0.25%. Outside of this threshold implies there is a negative dependence at the 95th precentile</v>
      </c>
      <c r="H61" s="267"/>
      <c r="I61" s="338" t="s">
        <v>4283</v>
      </c>
      <c r="J61" s="731" t="s">
        <v>4061</v>
      </c>
    </row>
    <row r="62" spans="2:10" ht="58.5" customHeight="1" x14ac:dyDescent="0.35">
      <c r="B62" s="266" t="s">
        <v>4363</v>
      </c>
      <c r="C62" s="266" t="s">
        <v>4348</v>
      </c>
      <c r="D62" s="267" t="s">
        <v>2877</v>
      </c>
      <c r="E62" s="267" t="s">
        <v>2878</v>
      </c>
      <c r="F62" s="266" t="s">
        <v>443</v>
      </c>
      <c r="G62" s="267" t="str">
        <f t="shared" si="2"/>
        <v>99.5th Joint Quantile Exceedance Probability should normally be between 0.5% AND  0.0025%. Outside of this threshold implies there is a negative dependence at the 99.5 precentile</v>
      </c>
      <c r="H62" s="267"/>
      <c r="I62" s="338" t="s">
        <v>4283</v>
      </c>
      <c r="J62" s="731" t="s">
        <v>4061</v>
      </c>
    </row>
    <row r="63" spans="2:10" ht="58.5" customHeight="1" x14ac:dyDescent="0.35">
      <c r="B63" s="266" t="s">
        <v>4364</v>
      </c>
      <c r="C63" s="364" t="s">
        <v>4365</v>
      </c>
      <c r="D63" s="267" t="s">
        <v>4366</v>
      </c>
      <c r="E63" s="267" t="s">
        <v>4367</v>
      </c>
      <c r="F63" s="266" t="s">
        <v>4368</v>
      </c>
      <c r="G63" s="267" t="s">
        <v>4366</v>
      </c>
      <c r="H63" s="267"/>
      <c r="I63" s="451" t="s">
        <v>4369</v>
      </c>
      <c r="J63" s="731" t="s">
        <v>4061</v>
      </c>
    </row>
    <row r="64" spans="2:10" ht="59.15" customHeight="1" x14ac:dyDescent="0.35">
      <c r="B64" s="266" t="s">
        <v>4370</v>
      </c>
      <c r="C64" s="337" t="s">
        <v>4371</v>
      </c>
      <c r="D64" s="267" t="s">
        <v>4372</v>
      </c>
      <c r="E64" s="267" t="s">
        <v>4373</v>
      </c>
      <c r="F64" s="266" t="s">
        <v>471</v>
      </c>
      <c r="G64" s="267" t="s">
        <v>4374</v>
      </c>
      <c r="H64" s="267"/>
      <c r="I64" s="451" t="s">
        <v>4375</v>
      </c>
      <c r="J64" s="561" t="s">
        <v>4061</v>
      </c>
    </row>
    <row r="65" spans="2:10" ht="59.15" customHeight="1" x14ac:dyDescent="0.35">
      <c r="B65" s="266" t="s">
        <v>4376</v>
      </c>
      <c r="C65" s="266" t="s">
        <v>1335</v>
      </c>
      <c r="D65" s="267" t="s">
        <v>4377</v>
      </c>
      <c r="E65" s="267" t="s">
        <v>4378</v>
      </c>
      <c r="F65" s="266" t="s">
        <v>471</v>
      </c>
      <c r="G65" s="267" t="s">
        <v>4379</v>
      </c>
      <c r="H65" s="267"/>
      <c r="I65" s="451" t="s">
        <v>4375</v>
      </c>
      <c r="J65" s="731" t="s">
        <v>4061</v>
      </c>
    </row>
    <row r="66" spans="2:10" ht="59.15" customHeight="1" x14ac:dyDescent="0.35">
      <c r="B66" s="266" t="s">
        <v>4380</v>
      </c>
      <c r="C66" s="266" t="s">
        <v>1350</v>
      </c>
      <c r="D66" s="267" t="s">
        <v>4381</v>
      </c>
      <c r="E66" s="267" t="s">
        <v>4382</v>
      </c>
      <c r="F66" s="266" t="s">
        <v>471</v>
      </c>
      <c r="G66" s="267" t="s">
        <v>4379</v>
      </c>
      <c r="H66" s="267"/>
      <c r="I66" s="451" t="s">
        <v>4375</v>
      </c>
      <c r="J66" s="731" t="s">
        <v>4061</v>
      </c>
    </row>
    <row r="67" spans="2:10" ht="59.15" customHeight="1" x14ac:dyDescent="0.35">
      <c r="B67" s="266" t="s">
        <v>4383</v>
      </c>
      <c r="C67" s="266" t="s">
        <v>1350</v>
      </c>
      <c r="D67" s="267" t="s">
        <v>4381</v>
      </c>
      <c r="E67" s="267" t="s">
        <v>4384</v>
      </c>
      <c r="F67" s="266" t="s">
        <v>443</v>
      </c>
      <c r="G67" s="267" t="s">
        <v>4385</v>
      </c>
      <c r="H67" s="267"/>
      <c r="I67" s="451" t="s">
        <v>4375</v>
      </c>
      <c r="J67" s="731" t="s">
        <v>4061</v>
      </c>
    </row>
    <row r="68" spans="2:10" ht="37.5" x14ac:dyDescent="0.35">
      <c r="B68" s="266" t="s">
        <v>4386</v>
      </c>
      <c r="C68" s="266" t="s">
        <v>717</v>
      </c>
      <c r="D68" s="267" t="s">
        <v>2251</v>
      </c>
      <c r="E68" s="267" t="s">
        <v>4387</v>
      </c>
      <c r="F68" s="266" t="s">
        <v>471</v>
      </c>
      <c r="G68" s="267" t="s">
        <v>4388</v>
      </c>
      <c r="H68" s="267" t="s">
        <v>4389</v>
      </c>
      <c r="I68" s="337"/>
      <c r="J68" s="731" t="s">
        <v>4061</v>
      </c>
    </row>
    <row r="69" spans="2:10" ht="25" x14ac:dyDescent="0.35">
      <c r="B69" s="266" t="s">
        <v>4390</v>
      </c>
      <c r="C69" s="266" t="s">
        <v>803</v>
      </c>
      <c r="D69" s="267" t="s">
        <v>2269</v>
      </c>
      <c r="E69" s="267" t="s">
        <v>942</v>
      </c>
      <c r="F69" s="266" t="s">
        <v>443</v>
      </c>
      <c r="G69" s="267" t="s">
        <v>4391</v>
      </c>
      <c r="H69" s="267"/>
      <c r="I69" s="337"/>
      <c r="J69" s="731" t="s">
        <v>4061</v>
      </c>
    </row>
    <row r="70" spans="2:10" ht="37.5" x14ac:dyDescent="0.35">
      <c r="B70" s="266" t="s">
        <v>4392</v>
      </c>
      <c r="C70" s="266" t="s">
        <v>803</v>
      </c>
      <c r="D70" s="267" t="s">
        <v>2269</v>
      </c>
      <c r="E70" s="267" t="s">
        <v>4393</v>
      </c>
      <c r="F70" s="266" t="s">
        <v>471</v>
      </c>
      <c r="G70" s="267" t="s">
        <v>4394</v>
      </c>
      <c r="H70" s="267" t="s">
        <v>4395</v>
      </c>
      <c r="I70" s="337"/>
      <c r="J70" s="731" t="s">
        <v>4061</v>
      </c>
    </row>
    <row r="71" spans="2:10" ht="25" x14ac:dyDescent="0.35">
      <c r="B71" s="266" t="s">
        <v>4396</v>
      </c>
      <c r="C71" s="266" t="s">
        <v>2730</v>
      </c>
      <c r="D71" s="267" t="s">
        <v>4397</v>
      </c>
      <c r="E71" s="267" t="s">
        <v>2599</v>
      </c>
      <c r="F71" s="266" t="s">
        <v>443</v>
      </c>
      <c r="G71" s="267" t="s">
        <v>4398</v>
      </c>
      <c r="H71" s="267" t="s">
        <v>4399</v>
      </c>
      <c r="I71" s="337"/>
      <c r="J71" s="731" t="s">
        <v>4061</v>
      </c>
    </row>
    <row r="72" spans="2:10" ht="25" x14ac:dyDescent="0.35">
      <c r="B72" s="266" t="s">
        <v>4400</v>
      </c>
      <c r="C72" s="266" t="s">
        <v>2730</v>
      </c>
      <c r="D72" s="267" t="s">
        <v>4397</v>
      </c>
      <c r="E72" s="267" t="s">
        <v>2599</v>
      </c>
      <c r="F72" s="266" t="s">
        <v>443</v>
      </c>
      <c r="G72" s="267" t="s">
        <v>4398</v>
      </c>
      <c r="H72" s="267" t="s">
        <v>4399</v>
      </c>
      <c r="I72" s="337"/>
      <c r="J72" s="731" t="s">
        <v>4061</v>
      </c>
    </row>
    <row r="73" spans="2:10" ht="25" x14ac:dyDescent="0.35">
      <c r="B73" s="266" t="s">
        <v>4401</v>
      </c>
      <c r="C73" s="266" t="s">
        <v>2406</v>
      </c>
      <c r="D73" s="267" t="s">
        <v>4397</v>
      </c>
      <c r="E73" s="267" t="s">
        <v>2751</v>
      </c>
      <c r="F73" s="266" t="s">
        <v>443</v>
      </c>
      <c r="G73" s="267" t="s">
        <v>4398</v>
      </c>
      <c r="H73" s="267" t="s">
        <v>4402</v>
      </c>
      <c r="I73" s="338"/>
      <c r="J73" s="346" t="s">
        <v>4061</v>
      </c>
    </row>
  </sheetData>
  <mergeCells count="1">
    <mergeCell ref="B2:J2"/>
  </mergeCells>
  <conditionalFormatting sqref="B63:G64 B4:E11">
    <cfRule type="expression" dxfId="32" priority="217">
      <formula>OR($J4="New",$J4="Updated")</formula>
    </cfRule>
  </conditionalFormatting>
  <conditionalFormatting sqref="B71:G71">
    <cfRule type="expression" dxfId="31" priority="25">
      <formula>OR($J71="New",$J71="Updated")</formula>
    </cfRule>
  </conditionalFormatting>
  <conditionalFormatting sqref="B12:H12 B14:H15">
    <cfRule type="expression" dxfId="30" priority="205">
      <formula>OR($J12="New",$J12="Updated")</formula>
    </cfRule>
  </conditionalFormatting>
  <conditionalFormatting sqref="B13:H13 G8:I10">
    <cfRule type="expression" dxfId="29" priority="312">
      <formula>OR($J8="New",$J8="Updated")</formula>
    </cfRule>
  </conditionalFormatting>
  <conditionalFormatting sqref="B15:H15">
    <cfRule type="expression" dxfId="28" priority="85">
      <formula>OR($I15="New",$I15="Updated")</formula>
    </cfRule>
  </conditionalFormatting>
  <conditionalFormatting sqref="B16:I62">
    <cfRule type="expression" dxfId="27" priority="61">
      <formula>OR($J16="New",$J16="Updated")</formula>
    </cfRule>
  </conditionalFormatting>
  <conditionalFormatting sqref="B65:I70">
    <cfRule type="expression" dxfId="26" priority="36">
      <formula>OR($J65="New",$J65="Updated")</formula>
    </cfRule>
  </conditionalFormatting>
  <conditionalFormatting sqref="B72:I73">
    <cfRule type="expression" dxfId="25" priority="5">
      <formula>OR($J72="New",$J72="Updated")</formula>
    </cfRule>
  </conditionalFormatting>
  <conditionalFormatting sqref="E72">
    <cfRule type="expression" dxfId="24" priority="17">
      <formula>OR($K72="New",$K72="Updated")</formula>
    </cfRule>
  </conditionalFormatting>
  <conditionalFormatting sqref="F4:F15">
    <cfRule type="cellIs" dxfId="23" priority="201" stopIfTrue="1" operator="equal">
      <formula>"Validation"</formula>
    </cfRule>
    <cfRule type="cellIs" dxfId="22" priority="202" operator="equal">
      <formula>"Pre-populated"</formula>
    </cfRule>
  </conditionalFormatting>
  <conditionalFormatting sqref="F9:F10">
    <cfRule type="expression" dxfId="21" priority="213">
      <formula>OR($J9="New",$J9="Updated")</formula>
    </cfRule>
  </conditionalFormatting>
  <conditionalFormatting sqref="F13:F15">
    <cfRule type="cellIs" dxfId="20" priority="292" stopIfTrue="1" operator="equal">
      <formula>"Validation"</formula>
    </cfRule>
    <cfRule type="cellIs" dxfId="19" priority="293" operator="equal">
      <formula>"Pre-populated"</formula>
    </cfRule>
  </conditionalFormatting>
  <conditionalFormatting sqref="F15:F72">
    <cfRule type="cellIs" dxfId="18" priority="13" stopIfTrue="1" operator="equal">
      <formula>"Validation"</formula>
    </cfRule>
    <cfRule type="cellIs" dxfId="17" priority="14" operator="equal">
      <formula>"Pre-populated"</formula>
    </cfRule>
  </conditionalFormatting>
  <conditionalFormatting sqref="F72:F73">
    <cfRule type="cellIs" dxfId="16" priority="1" stopIfTrue="1" operator="equal">
      <formula>"Validation"</formula>
    </cfRule>
  </conditionalFormatting>
  <conditionalFormatting sqref="F73">
    <cfRule type="cellIs" dxfId="15" priority="2" operator="equal">
      <formula>"Pre-populated"</formula>
    </cfRule>
  </conditionalFormatting>
  <conditionalFormatting sqref="F72:G72">
    <cfRule type="expression" dxfId="14" priority="18">
      <formula>OR($J72="New",$J72="Updated")</formula>
    </cfRule>
  </conditionalFormatting>
  <conditionalFormatting sqref="F4:H7">
    <cfRule type="expression" dxfId="13" priority="229">
      <formula>OR($J4="New",$J4="Updated")</formula>
    </cfRule>
  </conditionalFormatting>
  <conditionalFormatting sqref="F8:I8">
    <cfRule type="expression" dxfId="12" priority="224">
      <formula>OR($J8="New",$J8="Updated")</formula>
    </cfRule>
  </conditionalFormatting>
  <conditionalFormatting sqref="F11:I11">
    <cfRule type="expression" dxfId="11" priority="296">
      <formula>OR($J11="New",$J11="Updated")</formula>
    </cfRule>
  </conditionalFormatting>
  <conditionalFormatting sqref="H3">
    <cfRule type="expression" dxfId="10" priority="210">
      <formula>OR($J3="New",$J3="Updated")</formula>
    </cfRule>
  </conditionalFormatting>
  <conditionalFormatting sqref="H64">
    <cfRule type="expression" dxfId="9" priority="37">
      <formula>OR($J64="New",$J64="Updated")</formula>
    </cfRule>
  </conditionalFormatting>
  <conditionalFormatting sqref="H63:I63">
    <cfRule type="expression" dxfId="8" priority="48">
      <formula>OR($J63="New",$J63="Updated")</formula>
    </cfRule>
  </conditionalFormatting>
  <conditionalFormatting sqref="H71:I72">
    <cfRule type="expression" dxfId="7" priority="15">
      <formula>OR($J71="New",$J71="Updated")</formula>
    </cfRule>
  </conditionalFormatting>
  <conditionalFormatting sqref="I4:I10">
    <cfRule type="expression" dxfId="6" priority="225">
      <formula>OR($J4="New",$J4="Updated")</formula>
    </cfRule>
  </conditionalFormatting>
  <conditionalFormatting sqref="I12:I15">
    <cfRule type="expression" dxfId="5" priority="91">
      <formula>OR($J12="New",$J12="Updated")</formula>
    </cfRule>
  </conditionalFormatting>
  <conditionalFormatting sqref="I15">
    <cfRule type="cellIs" dxfId="4" priority="88" operator="equal">
      <formula>"Updated"</formula>
    </cfRule>
    <cfRule type="cellIs" dxfId="3" priority="89" operator="equal">
      <formula>"New"</formula>
    </cfRule>
  </conditionalFormatting>
  <conditionalFormatting sqref="I64:I67">
    <cfRule type="expression" dxfId="2" priority="31">
      <formula>OR($J64="New",$J64="Updated")</formula>
    </cfRule>
  </conditionalFormatting>
  <conditionalFormatting sqref="J4:J73">
    <cfRule type="cellIs" dxfId="1" priority="3" operator="equal">
      <formula>"Updated"</formula>
    </cfRule>
    <cfRule type="cellIs" dxfId="0"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I15 J16:J73</xm:sqref>
        </x14:dataValidation>
        <x14:dataValidation type="list" allowBlank="1" showInputMessage="1" showErrorMessage="1" xr:uid="{5C7C4C2F-F998-49AC-A874-3271303CB5D9}">
          <x14:formula1>
            <xm:f>RS_ValueSource!$E$49:$E$52</xm:f>
          </x14:formula1>
          <xm:sqref>F4:F64 F68:F73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27dd844-f2fb-4c87-9806-d8f65c4b42cf">ZVEES6AAXHP5-299464292-16</_dlc_DocId>
    <_dlc_DocIdUrl xmlns="d27dd844-f2fb-4c87-9806-d8f65c4b42cf">
      <Url>https://lloydsoflondon.sharepoint.com/sites/cst/_layouts/15/DocIdRedir.aspx?ID=ZVEES6AAXHP5-299464292-16</Url>
      <Description>ZVEES6AAXHP5-299464292-16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7A5FA79773294789023415F406A7EB" ma:contentTypeVersion="3" ma:contentTypeDescription="Create a new document." ma:contentTypeScope="" ma:versionID="ae4b98fea1daf198dbac5307427a6a10">
  <xsd:schema xmlns:xsd="http://www.w3.org/2001/XMLSchema" xmlns:xs="http://www.w3.org/2001/XMLSchema" xmlns:p="http://schemas.microsoft.com/office/2006/metadata/properties" xmlns:ns2="d27dd844-f2fb-4c87-9806-d8f65c4b42cf" xmlns:ns3="652fab30-2fa1-46b3-b1e3-067f9bd2b886" targetNamespace="http://schemas.microsoft.com/office/2006/metadata/properties" ma:root="true" ma:fieldsID="fa8817c2570e682538548ff9bc259997" ns2:_="" ns3:_="">
    <xsd:import namespace="d27dd844-f2fb-4c87-9806-d8f65c4b42cf"/>
    <xsd:import namespace="652fab30-2fa1-46b3-b1e3-067f9bd2b88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dd844-f2fb-4c87-9806-d8f65c4b42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2fab30-2fa1-46b3-b1e3-067f9bd2b8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E0AA9-2740-4C5B-9E04-B9CC82D334DA}">
  <ds:schemaRefs>
    <ds:schemaRef ds:uri="http://schemas.microsoft.com/office/2006/metadata/properties"/>
    <ds:schemaRef ds:uri="http://schemas.microsoft.com/office/infopath/2007/PartnerControls"/>
    <ds:schemaRef ds:uri="d27dd844-f2fb-4c87-9806-d8f65c4b42cf"/>
  </ds:schemaRefs>
</ds:datastoreItem>
</file>

<file path=customXml/itemProps2.xml><?xml version="1.0" encoding="utf-8"?>
<ds:datastoreItem xmlns:ds="http://schemas.openxmlformats.org/officeDocument/2006/customXml" ds:itemID="{48AC925E-42E7-45D9-B140-ACA391B8E494}">
  <ds:schemaRefs>
    <ds:schemaRef ds:uri="http://schemas.microsoft.com/sharepoint/events"/>
  </ds:schemaRefs>
</ds:datastoreItem>
</file>

<file path=customXml/itemProps3.xml><?xml version="1.0" encoding="utf-8"?>
<ds:datastoreItem xmlns:ds="http://schemas.openxmlformats.org/officeDocument/2006/customXml" ds:itemID="{FC78F4F1-B9C2-4F5D-BE3C-242E27C76F51}">
  <ds:schemaRefs>
    <ds:schemaRef ds:uri="http://schemas.microsoft.com/sharepoint/v3/contenttype/forms"/>
  </ds:schemaRefs>
</ds:datastoreItem>
</file>

<file path=customXml/itemProps4.xml><?xml version="1.0" encoding="utf-8"?>
<ds:datastoreItem xmlns:ds="http://schemas.openxmlformats.org/officeDocument/2006/customXml" ds:itemID="{9D8E508F-66E1-4C1B-8203-F3C3D61FC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dd844-f2fb-4c87-9806-d8f65c4b42cf"/>
    <ds:schemaRef ds:uri="652fab30-2fa1-46b3-b1e3-067f9bd2b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80</vt:i4>
      </vt:variant>
    </vt:vector>
  </HeadingPairs>
  <TitlesOfParts>
    <vt:vector size="135" baseType="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vt:lpstr>
      <vt:lpstr>311 Validations</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600_old</vt:lpstr>
      <vt:lpstr>600_changes</vt:lpstr>
      <vt:lpstr>RS_ValueSource</vt:lpstr>
      <vt:lpstr>ChartData</vt:lpstr>
      <vt:lpstr>600_new</vt:lpstr>
      <vt:lpstr>600 Validations</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 Validations'!Print_Area</vt:lpstr>
      <vt:lpstr>'600_changes'!Print_Area</vt:lpstr>
      <vt:lpstr>'600_new'!Print_Area</vt:lpstr>
      <vt:lpstr>'600_old'!Print_Area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'600_changes'!Print_Titles</vt:lpstr>
      <vt:lpstr>'600_new'!Print_Titles</vt:lpstr>
      <vt:lpstr>'600_old'!Print_Titles</vt:lpstr>
      <vt:lpstr>'LCR Notes 309 - 314'!Print_Titles</vt:lpstr>
      <vt:lpstr>spec_title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Allen, Emma</cp:lastModifiedBy>
  <cp:revision/>
  <dcterms:created xsi:type="dcterms:W3CDTF">2018-06-17T11:26:37Z</dcterms:created>
  <dcterms:modified xsi:type="dcterms:W3CDTF">2025-07-23T13:39:19Z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0x0101004E7A5FA79773294789023415F406A7EB</vt:lpwstr>
  </property>
  <property fmtid="{D5CDD505-2E9C-101B-9397-08002B2CF9AE}" pid="3" name="_dlc_DocIdItemGuid">
    <vt:lpwstr>38d4a5ce-fc40-4292-a6d7-edd04544051e</vt:lpwstr>
  </property>
  <property fmtid="{D5CDD505-2E9C-101B-9397-08002B2CF9AE}" pid="4" name="Link">
    <vt:lpwstr>, </vt:lpwstr>
  </property>
  <property fmtid="{D5CDD505-2E9C-101B-9397-08002B2CF9AE}" pid="5" name="SharedWithUsers">
    <vt:lpwstr>334;#Adekoya, Patricia;#333;#Graube, Beate;#331;#Ranjan, Sushant;#330;#Janda, Mel;#257;#Pinion, James</vt:lpwstr>
  </property>
  <property fmtid="{D5CDD505-2E9C-101B-9397-08002B2CF9AE}" pid="6" name="MSIP_Label_d9d4eac9-bab1-4863-b7e6-52e5c519cf63_Enabled">
    <vt:lpwstr>true</vt:lpwstr>
  </property>
  <property fmtid="{D5CDD505-2E9C-101B-9397-08002B2CF9AE}" pid="7" name="MSIP_Label_d9d4eac9-bab1-4863-b7e6-52e5c519cf63_SetDate">
    <vt:lpwstr>2025-07-23T13:39:04Z</vt:lpwstr>
  </property>
  <property fmtid="{D5CDD505-2E9C-101B-9397-08002B2CF9AE}" pid="8" name="MSIP_Label_d9d4eac9-bab1-4863-b7e6-52e5c519cf63_Method">
    <vt:lpwstr>Privileged</vt:lpwstr>
  </property>
  <property fmtid="{D5CDD505-2E9C-101B-9397-08002B2CF9AE}" pid="9" name="MSIP_Label_d9d4eac9-bab1-4863-b7e6-52e5c519cf63_Name">
    <vt:lpwstr>d9d4eac9-bab1-4863-b7e6-52e5c519cf63</vt:lpwstr>
  </property>
  <property fmtid="{D5CDD505-2E9C-101B-9397-08002B2CF9AE}" pid="10" name="MSIP_Label_d9d4eac9-bab1-4863-b7e6-52e5c519cf63_SiteId">
    <vt:lpwstr>8df4b91e-bf72-411d-9902-5ecc8f1e6c11</vt:lpwstr>
  </property>
  <property fmtid="{D5CDD505-2E9C-101B-9397-08002B2CF9AE}" pid="11" name="MSIP_Label_d9d4eac9-bab1-4863-b7e6-52e5c519cf63_ActionId">
    <vt:lpwstr>f99a0b6c-0045-4b46-bc74-41b4fcdd8423</vt:lpwstr>
  </property>
  <property fmtid="{D5CDD505-2E9C-101B-9397-08002B2CF9AE}" pid="12" name="MSIP_Label_d9d4eac9-bab1-4863-b7e6-52e5c519cf63_ContentBits">
    <vt:lpwstr>2</vt:lpwstr>
  </property>
  <property fmtid="{D5CDD505-2E9C-101B-9397-08002B2CF9AE}" pid="13" name="MSIP_Label_d9d4eac9-bab1-4863-b7e6-52e5c519cf63_Tag">
    <vt:lpwstr>10, 0, 1, 1</vt:lpwstr>
  </property>
</Properties>
</file>